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327002 SCE Workpapers - 2019\(041.2) - SWWH025-02 - Residential Gas-to-Heat Pump Water Heater\Deliverables\"/>
    </mc:Choice>
  </mc:AlternateContent>
  <xr:revisionPtr revIDLastSave="0" documentId="13_ncr:1_{D2A7BF6D-03F8-4CB6-872E-1E54A866C1A1}" xr6:coauthVersionLast="45" xr6:coauthVersionMax="45" xr10:uidLastSave="{00000000-0000-0000-0000-000000000000}"/>
  <bookViews>
    <workbookView xWindow="-104" yWindow="-104" windowWidth="22326" windowHeight="12050" activeTab="3" xr2:uid="{00000000-000D-0000-FFFF-FFFF00000000}"/>
  </bookViews>
  <sheets>
    <sheet name="Summary" sheetId="4" r:id="rId1"/>
    <sheet name="CEC db_11-5-2020" sheetId="1" r:id="rId2"/>
    <sheet name="AHRI db" sheetId="2" r:id="rId3"/>
    <sheet name="Energy Star db" sheetId="3" r:id="rId4"/>
  </sheets>
  <definedNames>
    <definedName name="_xlnm._FilterDatabase" localSheetId="2" hidden="1">'AHRI db'!$A$1:$U$230</definedName>
    <definedName name="_xlnm._FilterDatabase" localSheetId="1" hidden="1">'CEC db_11-5-2020'!$A$1:$R$128</definedName>
    <definedName name="_xlnm._FilterDatabase" localSheetId="3" hidden="1">'Energy Star db'!$A$1:$AR$1444</definedName>
    <definedName name="_xlnm._FilterDatabase" localSheetId="0" hidden="1">Summary!$C$2:$G$25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44" i="3" l="1"/>
  <c r="A1443" i="3"/>
  <c r="A1442" i="3"/>
  <c r="A1441" i="3"/>
  <c r="A1440" i="3"/>
  <c r="A1439" i="3"/>
  <c r="A1438" i="3"/>
  <c r="A1437" i="3"/>
  <c r="A1436" i="3"/>
  <c r="A1435" i="3"/>
  <c r="A1434" i="3"/>
  <c r="A1433" i="3"/>
  <c r="A1432" i="3"/>
  <c r="A1431" i="3"/>
  <c r="A1430" i="3"/>
  <c r="A1429" i="3"/>
  <c r="A1428" i="3"/>
  <c r="A1427" i="3"/>
  <c r="A1426" i="3"/>
  <c r="A1425" i="3"/>
  <c r="A1424" i="3"/>
  <c r="A1423" i="3"/>
  <c r="A1422" i="3"/>
  <c r="A1421" i="3"/>
  <c r="A1420" i="3"/>
  <c r="A1419" i="3"/>
  <c r="A1418" i="3"/>
  <c r="A1417" i="3"/>
  <c r="A1416" i="3"/>
  <c r="A1415" i="3"/>
  <c r="A1414" i="3"/>
  <c r="A1413" i="3"/>
  <c r="A1412" i="3"/>
  <c r="A1411" i="3"/>
  <c r="A1410" i="3"/>
  <c r="A1409" i="3"/>
  <c r="A1408" i="3"/>
  <c r="A1407" i="3"/>
  <c r="A1406" i="3"/>
  <c r="A1405" i="3"/>
  <c r="A1404" i="3"/>
  <c r="A1403" i="3"/>
  <c r="A1402" i="3"/>
  <c r="A1401" i="3"/>
  <c r="A1400" i="3"/>
  <c r="A1399" i="3"/>
  <c r="A1398" i="3"/>
  <c r="A1397" i="3"/>
  <c r="A1396" i="3"/>
  <c r="A1395" i="3"/>
  <c r="A1394" i="3"/>
  <c r="A1393" i="3"/>
  <c r="A1392" i="3"/>
  <c r="A1391" i="3"/>
  <c r="A1390" i="3"/>
  <c r="A1389" i="3"/>
  <c r="A1388" i="3"/>
  <c r="A1387" i="3"/>
  <c r="A1386" i="3"/>
  <c r="A1385" i="3"/>
  <c r="A1384" i="3"/>
  <c r="A1383" i="3"/>
  <c r="A1382" i="3"/>
  <c r="A1381" i="3"/>
  <c r="A1380" i="3"/>
  <c r="A1379" i="3"/>
  <c r="A1378" i="3"/>
  <c r="A1377" i="3"/>
  <c r="A1376" i="3"/>
  <c r="A1375" i="3"/>
  <c r="A1374" i="3"/>
  <c r="A1373" i="3"/>
  <c r="A1372" i="3"/>
  <c r="A1371" i="3"/>
  <c r="A1370" i="3"/>
  <c r="A1369" i="3"/>
  <c r="A1368" i="3"/>
  <c r="A1367" i="3"/>
  <c r="A1366" i="3"/>
  <c r="A1365" i="3"/>
  <c r="A1364" i="3"/>
  <c r="A1363" i="3"/>
  <c r="A1362" i="3"/>
  <c r="A1361" i="3"/>
  <c r="A1360" i="3"/>
  <c r="A1359" i="3"/>
  <c r="A1358" i="3"/>
  <c r="A1357" i="3"/>
  <c r="A1356" i="3"/>
  <c r="A1355" i="3"/>
  <c r="A1354" i="3"/>
  <c r="A1353" i="3"/>
  <c r="A1352" i="3"/>
  <c r="A1351" i="3"/>
  <c r="A1350" i="3"/>
  <c r="A1349" i="3"/>
  <c r="A1348" i="3"/>
  <c r="A1347" i="3"/>
  <c r="A1346" i="3"/>
  <c r="A1345" i="3"/>
  <c r="A1344" i="3"/>
  <c r="A1343" i="3"/>
  <c r="A1342" i="3"/>
  <c r="A1341" i="3"/>
  <c r="A1340" i="3"/>
  <c r="A1339" i="3"/>
  <c r="A1338" i="3"/>
  <c r="A1337" i="3"/>
  <c r="A1336" i="3"/>
  <c r="A1335" i="3"/>
  <c r="A1334" i="3"/>
  <c r="A1333" i="3"/>
  <c r="A1332" i="3"/>
  <c r="A1331" i="3"/>
  <c r="A1330" i="3"/>
  <c r="A1329" i="3"/>
  <c r="A1328" i="3"/>
  <c r="A1327" i="3"/>
  <c r="A1326" i="3"/>
  <c r="A1325" i="3"/>
  <c r="A1324" i="3"/>
  <c r="A1323" i="3"/>
  <c r="A1322" i="3"/>
  <c r="A1321" i="3"/>
  <c r="A1320" i="3"/>
  <c r="A1319" i="3"/>
  <c r="A1318" i="3"/>
  <c r="A1317" i="3"/>
  <c r="A1316" i="3"/>
  <c r="A1315" i="3"/>
  <c r="A1314" i="3"/>
  <c r="A1313" i="3"/>
  <c r="A1312" i="3"/>
  <c r="A1311" i="3"/>
  <c r="A1310" i="3"/>
  <c r="A1309" i="3"/>
  <c r="A1308" i="3"/>
  <c r="A1307" i="3"/>
  <c r="A1306" i="3"/>
  <c r="A1305" i="3"/>
  <c r="A1304" i="3"/>
  <c r="A1303" i="3"/>
  <c r="A1302" i="3"/>
  <c r="A1301" i="3"/>
  <c r="A1300" i="3"/>
  <c r="A1299" i="3"/>
  <c r="A1298" i="3"/>
  <c r="A1297" i="3"/>
  <c r="A1296" i="3"/>
  <c r="A1295" i="3"/>
  <c r="A1294" i="3"/>
  <c r="A1293" i="3"/>
  <c r="A1292" i="3"/>
  <c r="A1291" i="3"/>
  <c r="A1290" i="3"/>
  <c r="A1289" i="3"/>
  <c r="A1288" i="3"/>
  <c r="A1287" i="3"/>
  <c r="A1286" i="3"/>
  <c r="A1285" i="3"/>
  <c r="A1284" i="3"/>
  <c r="A1283" i="3"/>
  <c r="A1282" i="3"/>
  <c r="A1281" i="3"/>
  <c r="A1280" i="3"/>
  <c r="A1279" i="3"/>
  <c r="A1278" i="3"/>
  <c r="A1277" i="3"/>
  <c r="A1276" i="3"/>
  <c r="A1275" i="3"/>
  <c r="A1274" i="3"/>
  <c r="A1273" i="3"/>
  <c r="A1272" i="3"/>
  <c r="A1271" i="3"/>
  <c r="A1270" i="3"/>
  <c r="A1269" i="3"/>
  <c r="A1268" i="3"/>
  <c r="A1267" i="3"/>
  <c r="A1266" i="3"/>
  <c r="A1265" i="3"/>
  <c r="A1264" i="3"/>
  <c r="A1263" i="3"/>
  <c r="A1262" i="3"/>
  <c r="A1261" i="3"/>
  <c r="A1260" i="3"/>
  <c r="A1259" i="3"/>
  <c r="A1258" i="3"/>
  <c r="A1257" i="3"/>
  <c r="A1256" i="3"/>
  <c r="A1255" i="3"/>
  <c r="A1254" i="3"/>
  <c r="A1253" i="3"/>
  <c r="A1252" i="3"/>
  <c r="A1251" i="3"/>
  <c r="A1250" i="3"/>
  <c r="A1249" i="3"/>
  <c r="A1248" i="3"/>
  <c r="A1247" i="3"/>
  <c r="A1246" i="3"/>
  <c r="A1245" i="3"/>
  <c r="A1244" i="3"/>
  <c r="A1243" i="3"/>
  <c r="A1242" i="3"/>
  <c r="A1241" i="3"/>
  <c r="A1240" i="3"/>
  <c r="A1239" i="3"/>
  <c r="A1238" i="3"/>
  <c r="A1237" i="3"/>
  <c r="A1236" i="3"/>
  <c r="A1235" i="3"/>
  <c r="A1234" i="3"/>
  <c r="A1233" i="3"/>
  <c r="A1232" i="3"/>
  <c r="A1231" i="3"/>
  <c r="A1230" i="3"/>
  <c r="A1229" i="3"/>
  <c r="A1228" i="3"/>
  <c r="A1227" i="3"/>
  <c r="A1226" i="3"/>
  <c r="A1225" i="3"/>
  <c r="A1224" i="3"/>
  <c r="A1223" i="3"/>
  <c r="A1222" i="3"/>
  <c r="A1221" i="3"/>
  <c r="A1220" i="3"/>
  <c r="A1219" i="3"/>
  <c r="A1218" i="3"/>
  <c r="A1217" i="3"/>
  <c r="A1216" i="3"/>
  <c r="A1215" i="3"/>
  <c r="A1214" i="3"/>
  <c r="A1213" i="3"/>
  <c r="A1212" i="3"/>
  <c r="A1211" i="3"/>
  <c r="A1210" i="3"/>
  <c r="A1209" i="3"/>
  <c r="A1208" i="3"/>
  <c r="A1207" i="3"/>
  <c r="A1206" i="3"/>
  <c r="A1205" i="3"/>
  <c r="A1204" i="3"/>
  <c r="A1203" i="3"/>
  <c r="A1202" i="3"/>
  <c r="A1201" i="3"/>
  <c r="A1200" i="3"/>
  <c r="A1199" i="3"/>
  <c r="A1198" i="3"/>
  <c r="A1197" i="3"/>
  <c r="A1196" i="3"/>
  <c r="A1195" i="3"/>
  <c r="A1194" i="3"/>
  <c r="A1193" i="3"/>
  <c r="A1192" i="3"/>
  <c r="A1191" i="3"/>
  <c r="A1190" i="3"/>
  <c r="A1189" i="3"/>
  <c r="A1188" i="3"/>
  <c r="A1187" i="3"/>
  <c r="A1186" i="3"/>
  <c r="A1185" i="3"/>
  <c r="A1184" i="3"/>
  <c r="A1183" i="3"/>
  <c r="A1182" i="3"/>
  <c r="A1181" i="3"/>
  <c r="A1180" i="3"/>
  <c r="A1179" i="3"/>
  <c r="A1178" i="3"/>
  <c r="A1177" i="3"/>
  <c r="A1176" i="3"/>
  <c r="A1175" i="3"/>
  <c r="A1174" i="3"/>
  <c r="A1173" i="3"/>
  <c r="A1172" i="3"/>
  <c r="A1171" i="3"/>
  <c r="A1170" i="3"/>
  <c r="A1169" i="3"/>
  <c r="A1168" i="3"/>
  <c r="A1167" i="3"/>
  <c r="A1166" i="3"/>
  <c r="A1165" i="3"/>
  <c r="A1164" i="3"/>
  <c r="A1163" i="3"/>
  <c r="A1162" i="3"/>
  <c r="A1161" i="3"/>
  <c r="A1160" i="3"/>
  <c r="A1159" i="3"/>
  <c r="A1158" i="3"/>
  <c r="A1157" i="3"/>
  <c r="A1156" i="3"/>
  <c r="A1155" i="3"/>
  <c r="A1154" i="3"/>
  <c r="A1153" i="3"/>
  <c r="A1152" i="3"/>
  <c r="A1151" i="3"/>
  <c r="A1150" i="3"/>
  <c r="A1149" i="3"/>
  <c r="A1148" i="3"/>
  <c r="A1147" i="3"/>
  <c r="A1146" i="3"/>
  <c r="A1145" i="3"/>
  <c r="A1144" i="3"/>
  <c r="A1143" i="3"/>
  <c r="A1142" i="3"/>
  <c r="A1141" i="3"/>
  <c r="A1140" i="3"/>
  <c r="A1139" i="3"/>
  <c r="A1138" i="3"/>
  <c r="A1137" i="3"/>
  <c r="A1136" i="3"/>
  <c r="A1135" i="3"/>
  <c r="A1134" i="3"/>
  <c r="A1133" i="3"/>
  <c r="A1132" i="3"/>
  <c r="A1131" i="3"/>
  <c r="A1130" i="3"/>
  <c r="A1129" i="3"/>
  <c r="A1128" i="3"/>
  <c r="A1127" i="3"/>
  <c r="A1126" i="3"/>
  <c r="A1125" i="3"/>
  <c r="A1124" i="3"/>
  <c r="A1123" i="3"/>
  <c r="A1122" i="3"/>
  <c r="A1121" i="3"/>
  <c r="A1120" i="3"/>
  <c r="A1119" i="3"/>
  <c r="A1118" i="3"/>
  <c r="A1117" i="3"/>
  <c r="A1116" i="3"/>
  <c r="A1115" i="3"/>
  <c r="A1114" i="3"/>
  <c r="A1113" i="3"/>
  <c r="A1112" i="3"/>
  <c r="A1111" i="3"/>
  <c r="A1110" i="3"/>
  <c r="A1109" i="3"/>
  <c r="A1108" i="3"/>
  <c r="A1107" i="3"/>
  <c r="A1106" i="3"/>
  <c r="A1105" i="3"/>
  <c r="A1104" i="3"/>
  <c r="A1103" i="3"/>
  <c r="A1102" i="3"/>
  <c r="A1101" i="3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D19" i="4" l="1"/>
  <c r="E21" i="4"/>
  <c r="D10" i="4"/>
  <c r="E16" i="4"/>
  <c r="E20" i="4"/>
  <c r="F3" i="4"/>
  <c r="E19" i="4"/>
  <c r="E10" i="4"/>
  <c r="F4" i="4"/>
  <c r="F15" i="4"/>
  <c r="E11" i="4"/>
  <c r="F14" i="4"/>
  <c r="F5" i="4"/>
  <c r="F16" i="4"/>
  <c r="E12" i="4"/>
  <c r="D15" i="4"/>
  <c r="F6" i="4"/>
  <c r="F17" i="4"/>
  <c r="E7" i="4"/>
  <c r="F7" i="4"/>
  <c r="F18" i="4"/>
  <c r="F8" i="4"/>
  <c r="F10" i="4"/>
  <c r="F9" i="4"/>
  <c r="F11" i="4"/>
  <c r="E17" i="4"/>
  <c r="F13" i="4"/>
  <c r="F12" i="4"/>
  <c r="D12" i="4"/>
  <c r="D11" i="4"/>
  <c r="D8" i="4"/>
  <c r="D20" i="4"/>
  <c r="D21" i="4"/>
  <c r="E8" i="4"/>
  <c r="D3" i="4"/>
  <c r="D17" i="4"/>
  <c r="E9" i="4"/>
  <c r="E18" i="4"/>
  <c r="D4" i="4"/>
  <c r="D18" i="4"/>
  <c r="E13" i="4"/>
  <c r="D9" i="4"/>
  <c r="D5" i="4"/>
  <c r="D13" i="4"/>
  <c r="E3" i="4"/>
  <c r="E14" i="4"/>
  <c r="D16" i="4"/>
  <c r="D6" i="4"/>
  <c r="D14" i="4"/>
  <c r="E4" i="4"/>
  <c r="E15" i="4"/>
  <c r="D7" i="4"/>
  <c r="E5" i="4"/>
  <c r="E6" i="4"/>
  <c r="G16" i="4" l="1"/>
  <c r="G13" i="4"/>
</calcChain>
</file>

<file path=xl/sharedStrings.xml><?xml version="1.0" encoding="utf-8"?>
<sst xmlns="http://schemas.openxmlformats.org/spreadsheetml/2006/main" count="15714" uniqueCount="3227">
  <si>
    <t>Manufacturer</t>
  </si>
  <si>
    <t>Brand</t>
  </si>
  <si>
    <t>Model Number</t>
  </si>
  <si>
    <t>Regulatory Status</t>
  </si>
  <si>
    <t>Energy Source</t>
  </si>
  <si>
    <t>Rated Volume</t>
  </si>
  <si>
    <t>Input Rating</t>
  </si>
  <si>
    <t>Ozone Depleting Substance in Insulation? (T/F)</t>
  </si>
  <si>
    <t>Water Heater Type</t>
  </si>
  <si>
    <t>First Hour Rating</t>
  </si>
  <si>
    <t>Maximum Gallons Per Minute</t>
  </si>
  <si>
    <t>Recovery Efficiency</t>
  </si>
  <si>
    <t>Annual Electrical Energy Consumption</t>
  </si>
  <si>
    <t>Draw Pattern</t>
  </si>
  <si>
    <t>Uniform Energy Factor</t>
  </si>
  <si>
    <t>Uniform Energy Factor Standard</t>
  </si>
  <si>
    <t>Add Date</t>
  </si>
  <si>
    <t>Lochinvar, LLC.</t>
  </si>
  <si>
    <t>Lochinvar</t>
  </si>
  <si>
    <t>HPA082KD-130</t>
  </si>
  <si>
    <t>Federally-Regulated Consumer Product</t>
  </si>
  <si>
    <t>Heat pump</t>
  </si>
  <si>
    <t>Electric storage</t>
  </si>
  <si>
    <t>High</t>
  </si>
  <si>
    <t>HPA068KD-130</t>
  </si>
  <si>
    <t>HPA052KD-130</t>
  </si>
  <si>
    <t>Medium</t>
  </si>
  <si>
    <t>6-80-DHPHT-130</t>
  </si>
  <si>
    <t>6-66-DHPHT-130</t>
  </si>
  <si>
    <t>6-50-DHPHT-130</t>
  </si>
  <si>
    <t>A.O. Smith Corporation (American Water Heaters)</t>
  </si>
  <si>
    <t>RELIANCE WATER HEATERS</t>
  </si>
  <si>
    <t>10-80-DHPHTNE-130</t>
  </si>
  <si>
    <t>10-66-DHPHTNE-130</t>
  </si>
  <si>
    <t>10-50-DHPHTNE-130</t>
  </si>
  <si>
    <t>U.S. Craftmaster</t>
  </si>
  <si>
    <t>HPHE2K80HD045VUN-130</t>
  </si>
  <si>
    <t>HPHE2K66HD045VUN-130</t>
  </si>
  <si>
    <t>HPHE2K50HD045VUN-130</t>
  </si>
  <si>
    <t>HPHE2F80HD045VU-130</t>
  </si>
  <si>
    <t>HPHE2F66HD045VU-130</t>
  </si>
  <si>
    <t>HPHE2F50HD045VU-130</t>
  </si>
  <si>
    <t>A. O. SMITH</t>
  </si>
  <si>
    <t>HP1080H45DV-130</t>
  </si>
  <si>
    <t>HPTU-80N-130</t>
  </si>
  <si>
    <t>HPTU-66N-130</t>
  </si>
  <si>
    <t>HP1050H45DV(C)-130</t>
  </si>
  <si>
    <t>HPTU-50N-130</t>
  </si>
  <si>
    <t>FPTU-80-130</t>
  </si>
  <si>
    <t>FPTU-66-130</t>
  </si>
  <si>
    <t>FPTU-50-130</t>
  </si>
  <si>
    <t>American Water Heater Co.</t>
  </si>
  <si>
    <t>American</t>
  </si>
  <si>
    <t>HPHE10280H045DVN-130</t>
  </si>
  <si>
    <t>HPHE10266H045DVN-130</t>
  </si>
  <si>
    <t>HPHE10250H045DVN-130</t>
  </si>
  <si>
    <t>HPHE6280H045DV-130</t>
  </si>
  <si>
    <t>HPHE6266H045DV-130</t>
  </si>
  <si>
    <t>HPHE6250H045DV-130</t>
  </si>
  <si>
    <t>State</t>
  </si>
  <si>
    <t>HPX-80-DHPTNE-130</t>
  </si>
  <si>
    <t>HPX-66-DHPTNE-130</t>
  </si>
  <si>
    <t>HPX-50-DHPTNE-130</t>
  </si>
  <si>
    <t>HP6-80-DHPT-130</t>
  </si>
  <si>
    <t>HP6-66-DHPT-130</t>
  </si>
  <si>
    <t>HP6-50-DHPT-130</t>
  </si>
  <si>
    <t>LG Electronics Inc.</t>
  </si>
  <si>
    <t>LG</t>
  </si>
  <si>
    <t>R5TT20F-SA0</t>
  </si>
  <si>
    <t>Sanden International (USA)</t>
  </si>
  <si>
    <t>Sanden SANCO2</t>
  </si>
  <si>
    <t>GS3-45HPA+SAN-119****</t>
  </si>
  <si>
    <t>GS3-45HPA+SAN-83*****</t>
  </si>
  <si>
    <t>GS3-45HPA+SAN-43*****</t>
  </si>
  <si>
    <t>Rheem Sales Company, Inc.</t>
  </si>
  <si>
    <t>Rheem</t>
  </si>
  <si>
    <t>PRO H65 T2 RH310BM</t>
  </si>
  <si>
    <t>PROPH50 T2 RH375-SO</t>
  </si>
  <si>
    <t>PROPH65 T2 RH375-SO</t>
  </si>
  <si>
    <t>PRO H40 T2 RH310BM</t>
  </si>
  <si>
    <t>PRO H50 T2 RH310BM</t>
  </si>
  <si>
    <t>PRO H80 T2 RH310BM</t>
  </si>
  <si>
    <t>PROPH40 T2 RH375-SO</t>
  </si>
  <si>
    <t>PROPH80 T2 RH375-SO</t>
  </si>
  <si>
    <t>PROPH40 T2 RH375-15</t>
  </si>
  <si>
    <t>Low</t>
  </si>
  <si>
    <t>PROPH50 T2 RH375-15</t>
  </si>
  <si>
    <t>PROPH65 T2 RH375-15</t>
  </si>
  <si>
    <t>PROPH80 T2 RH375-15</t>
  </si>
  <si>
    <t>Ruud</t>
  </si>
  <si>
    <t>PRO H40 T2 RU310BM</t>
  </si>
  <si>
    <t>PRO H50 T2 RU310BM</t>
  </si>
  <si>
    <t>PRO H65 T2 RU310BM</t>
  </si>
  <si>
    <t>PRO H80 T2 RU310BM</t>
  </si>
  <si>
    <t>XE40T10HS45U0</t>
  </si>
  <si>
    <t>XE40T10H45U0</t>
  </si>
  <si>
    <t>PROPH40 T2 RH375-30</t>
  </si>
  <si>
    <t>XE50T10HS45U0</t>
  </si>
  <si>
    <t>XE50T10H45U0</t>
  </si>
  <si>
    <t>PROPH50 T2 RH375-30</t>
  </si>
  <si>
    <t>XE65T10HS45U0</t>
  </si>
  <si>
    <t>XE65T10H45U0</t>
  </si>
  <si>
    <t>PROPH65 T2 RH375-30</t>
  </si>
  <si>
    <t>XE80T10HS45U0</t>
  </si>
  <si>
    <t>XE80T10H45U0</t>
  </si>
  <si>
    <t>PROPH80 T2 RH375-30</t>
  </si>
  <si>
    <t>XE40T10H22U0</t>
  </si>
  <si>
    <t>XE50T10H22U0</t>
  </si>
  <si>
    <t>XE65T10H22U0</t>
  </si>
  <si>
    <t>XE80T10H22U0</t>
  </si>
  <si>
    <t>PROUH40 T2 RU375-SO</t>
  </si>
  <si>
    <t>PROUH40 T2 RU375-30</t>
  </si>
  <si>
    <t>Richmond</t>
  </si>
  <si>
    <t>10E40-HP5S30</t>
  </si>
  <si>
    <t>10E40-HP530</t>
  </si>
  <si>
    <t>PROUH50 T2 RU375-SO</t>
  </si>
  <si>
    <t>PROUH50 T2 RU375-30</t>
  </si>
  <si>
    <t>10E50-HP5S30</t>
  </si>
  <si>
    <t>10E50-HP530</t>
  </si>
  <si>
    <t>PROUH65 T2 RU375-SO</t>
  </si>
  <si>
    <t>PROUH65 T2 RU375-30</t>
  </si>
  <si>
    <t>10E65-HP5S30</t>
  </si>
  <si>
    <t>10E65-HP530</t>
  </si>
  <si>
    <t>PROUH80 T2 RU375-SO</t>
  </si>
  <si>
    <t>PROUH80 T2 RU375-30</t>
  </si>
  <si>
    <t>10E80-HP5S30</t>
  </si>
  <si>
    <t>10E80-HP530</t>
  </si>
  <si>
    <t>PROUH40 T2 RU375-15</t>
  </si>
  <si>
    <t>10E40-HP515</t>
  </si>
  <si>
    <t>PROUH50 T2 RU375-15</t>
  </si>
  <si>
    <t>10E50-HP515</t>
  </si>
  <si>
    <t>PROUH65 T2 RU375-15</t>
  </si>
  <si>
    <t>10E65-HP515</t>
  </si>
  <si>
    <t>PROUH80 T2 RU375-15</t>
  </si>
  <si>
    <t>10E80-HP515</t>
  </si>
  <si>
    <t>A.O. Smith Water Products Company</t>
  </si>
  <si>
    <t>FPTU-50**-1**</t>
  </si>
  <si>
    <t>FPTU-66**-1**</t>
  </si>
  <si>
    <t>FPTU-80**-1**</t>
  </si>
  <si>
    <t>HPTU-50**-1**</t>
  </si>
  <si>
    <t>HPTU-66**-1**</t>
  </si>
  <si>
    <t>HPTU-80**-1**</t>
  </si>
  <si>
    <t>HP1050H45DV**-1**</t>
  </si>
  <si>
    <t>HP1080H45DV**-1**</t>
  </si>
  <si>
    <t>HP6-50-DHPT**-1**</t>
  </si>
  <si>
    <t>HP6-66-DHPT**-1**</t>
  </si>
  <si>
    <t>HP6-80-DHPT**-1**</t>
  </si>
  <si>
    <t>HPX-50-DHPT**-1**</t>
  </si>
  <si>
    <t>10-50-DHPHT**-1**</t>
  </si>
  <si>
    <t>HPX-66-DHPT**-1**</t>
  </si>
  <si>
    <t>10-66-DHPHT**-1**</t>
  </si>
  <si>
    <t>HPX-80-DHPT**-1**</t>
  </si>
  <si>
    <t>10-80-DHPHT**-1**</t>
  </si>
  <si>
    <t>HPHE6250H045DV**-1**</t>
  </si>
  <si>
    <t>HPHE2F50HD045VU**-1**</t>
  </si>
  <si>
    <t>HPHE6266H045DV**-1**</t>
  </si>
  <si>
    <t>HPHE2F66HD045VU**-1**</t>
  </si>
  <si>
    <t>HPHE6280H045DV**-1**</t>
  </si>
  <si>
    <t>HPHE2F80HD045VU**-1**</t>
  </si>
  <si>
    <t>HPHE10250H045DV**-1**</t>
  </si>
  <si>
    <t>HPHE10266H045DV**-1**</t>
  </si>
  <si>
    <t>HPHE10280H045DV**-1**</t>
  </si>
  <si>
    <t>6-50-DHPHT**-1**</t>
  </si>
  <si>
    <t>6-66-DHPHT**-1**</t>
  </si>
  <si>
    <t>6-80-DHPHT**-1**</t>
  </si>
  <si>
    <t>HPA052KD**-1**</t>
  </si>
  <si>
    <t>HPA068KD**-1**</t>
  </si>
  <si>
    <t>HPA082KD**-1**</t>
  </si>
  <si>
    <t>ENERGY STAR Unique ID</t>
  </si>
  <si>
    <t>ENERGY STAR Partner</t>
  </si>
  <si>
    <t>Brand Name</t>
  </si>
  <si>
    <t>Model Name</t>
  </si>
  <si>
    <t>Additional Model Information</t>
  </si>
  <si>
    <t>Type</t>
  </si>
  <si>
    <t>Fuel</t>
  </si>
  <si>
    <t>Vent Type</t>
  </si>
  <si>
    <t>Storage Volume (gallons)</t>
  </si>
  <si>
    <t>Tank Height (inches)</t>
  </si>
  <si>
    <t>Height to Vent (inches)</t>
  </si>
  <si>
    <t>Tank Diameter (inches)</t>
  </si>
  <si>
    <t>Vent Size (inches)</t>
  </si>
  <si>
    <t>Vent Size 2 (inches)</t>
  </si>
  <si>
    <t>Input (kW)</t>
  </si>
  <si>
    <t>Volts</t>
  </si>
  <si>
    <t>Electric Usage at 125Â°F outlet temp (kWh/yr)</t>
  </si>
  <si>
    <t>Input Rate (BTU/hr)</t>
  </si>
  <si>
    <t>Uniform Energy Factor (UEF)</t>
  </si>
  <si>
    <t>Therms Per Year at 125Â°F outlet temp</t>
  </si>
  <si>
    <t>Gallons/year at 125Â°F outlet temp for Propane</t>
  </si>
  <si>
    <t>First Hour Rating at 125Â°F outlet temp (gallons/hr)</t>
  </si>
  <si>
    <t>Maximum Gallons Per Minute over 67Â°F rise</t>
  </si>
  <si>
    <t>Minimum Gallons Per Minute over 67Â°F rise</t>
  </si>
  <si>
    <t>Recovery Efficiency per UEF test method (%)</t>
  </si>
  <si>
    <t>Solar System Type</t>
  </si>
  <si>
    <t>Solar Collector Type</t>
  </si>
  <si>
    <t>Solar Collector Panel Area (sq feet)</t>
  </si>
  <si>
    <t>Solar Energy Factor (SEF)</t>
  </si>
  <si>
    <t>Freeze Tolerance Limit (F)</t>
  </si>
  <si>
    <t>Solar Tank Volume (gallons)</t>
  </si>
  <si>
    <t>Solar Type of Backup</t>
  </si>
  <si>
    <t>Solar Auxiliary Tank Volume (gallons)</t>
  </si>
  <si>
    <t>Solar Auxiliary Tank Input (kW)</t>
  </si>
  <si>
    <t>Solar Auxiliary Tank Input (BTU/hr)</t>
  </si>
  <si>
    <t>Water Heater Depth (inches)</t>
  </si>
  <si>
    <t>Water Heater Height (inches)</t>
  </si>
  <si>
    <t>Water Heater Width (inches)</t>
  </si>
  <si>
    <t>Date Available On Market</t>
  </si>
  <si>
    <t>Date Certified</t>
  </si>
  <si>
    <t>Markets</t>
  </si>
  <si>
    <t>CB Model Identifier</t>
  </si>
  <si>
    <t>A.O. Smith Corporation</t>
  </si>
  <si>
    <t>A. O. Smith</t>
  </si>
  <si>
    <t>ATO 540H 100</t>
  </si>
  <si>
    <t>Gas Tankless</t>
  </si>
  <si>
    <t>Natural Gas</t>
  </si>
  <si>
    <t>United States, Canada</t>
  </si>
  <si>
    <t>ES_92897_ATO 540H 100_04092018195813_9748883</t>
  </si>
  <si>
    <t>ATO 540H 101</t>
  </si>
  <si>
    <t>Propane</t>
  </si>
  <si>
    <t>ES_92897_ATO 540H 101_04092018195815_1275620</t>
  </si>
  <si>
    <t>ATO-540P-N</t>
  </si>
  <si>
    <t>ES_92897_ATO-540P-N_05152019143654_2196057</t>
  </si>
  <si>
    <t>ATO-540P-P</t>
  </si>
  <si>
    <t>ES_92897_ATO-540P-P_05152019143710_4320510</t>
  </si>
  <si>
    <t>Heat Pump</t>
  </si>
  <si>
    <t>Electric</t>
  </si>
  <si>
    <t>ES_92897_FPTU-50**-1**_09152020013631_8166769</t>
  </si>
  <si>
    <t>Heat Pump Water Heater</t>
  </si>
  <si>
    <t>FPTU-50 120</t>
  </si>
  <si>
    <t>ES_92897_FPTU-50 120_04032018203024_4803865</t>
  </si>
  <si>
    <t>ES_92897_FPTU-66**-1**_09152020013633_2118580</t>
  </si>
  <si>
    <t>FPTU-66 120</t>
  </si>
  <si>
    <t>ES_92897_FPTU-66 120_04032018200802_6007651</t>
  </si>
  <si>
    <t>ES_92897_FPTU-80**-1**_09152020013633_1614606</t>
  </si>
  <si>
    <t>FPTU-80 120</t>
  </si>
  <si>
    <t>ES_92897_FPTU-80 120_04032018200941_1132815</t>
  </si>
  <si>
    <t>Inlet Damper</t>
  </si>
  <si>
    <t>G12-CADT4040NV 100</t>
  </si>
  <si>
    <t>Gas Storage</t>
  </si>
  <si>
    <t>United States</t>
  </si>
  <si>
    <t>ES_92897_G12-CADT4040NV 100_09172019144429_8183605</t>
  </si>
  <si>
    <t>G12-CADT5040NV 100</t>
  </si>
  <si>
    <t>ES_92897_G12-CADT5040NV 100_09172019194514_4111148</t>
  </si>
  <si>
    <t>HE Flue Damper</t>
  </si>
  <si>
    <t>G12-FDT4040NVR 100</t>
  </si>
  <si>
    <t>ES_92897_G12-FDT4040NVR 100_09202018164356_0260452</t>
  </si>
  <si>
    <t>G12-FDT5040NVR 100</t>
  </si>
  <si>
    <t>ES_92897_G12-FDT5040NVR 100_09202018164407_2617930</t>
  </si>
  <si>
    <t>Flue Damper</t>
  </si>
  <si>
    <t>G12-UFDT4040NV 100</t>
  </si>
  <si>
    <t>ES_92897_G12-UFDT4040NV 100_04032018201012_1061386</t>
  </si>
  <si>
    <t>G12-UFDT5040NV 100</t>
  </si>
  <si>
    <t>ES_92897_G12-UFDT5040NV 100_04032018202128_0089000</t>
  </si>
  <si>
    <t>G6C-PVS5040NV</t>
  </si>
  <si>
    <t>Power Vent</t>
  </si>
  <si>
    <t>Canada</t>
  </si>
  <si>
    <t>ES_0092897_G6C-PVS5040NV_09152019125509_70160927</t>
  </si>
  <si>
    <t>G6-PDS4040NV</t>
  </si>
  <si>
    <t>ES_92897_G6-PDS4040NV_04032018201818_4514597</t>
  </si>
  <si>
    <t>G6-PDT5045NV</t>
  </si>
  <si>
    <t>ES_92897_G6-PDT5045NV_04032018201755_9361009</t>
  </si>
  <si>
    <t>G6-PVS4040NV</t>
  </si>
  <si>
    <t>ES_92897_G6-PVS4040NV_04032018202102_7380739</t>
  </si>
  <si>
    <t>G6-PVS5040NV</t>
  </si>
  <si>
    <t>ES_92897_G6-PVS5040NV_04032018202115_6401338</t>
  </si>
  <si>
    <t>G6-PVT4050NV</t>
  </si>
  <si>
    <t>ES_92897_G6-PVT4050NV_04032018202416_5187546</t>
  </si>
  <si>
    <t>G6-PVT4050PV</t>
  </si>
  <si>
    <t>ES_92897_G6-PVT4050PV_04102018131702_2911416</t>
  </si>
  <si>
    <t>G6-PVT5050NV</t>
  </si>
  <si>
    <t>ES_92897_G6-PVT5050NV_04032018201957_7702215</t>
  </si>
  <si>
    <t>G6-UPVT4042NV</t>
  </si>
  <si>
    <t>ES_92897_G6-UPVT4042NV_04032018202557_9167658</t>
  </si>
  <si>
    <t>G6-UPVT5042NV</t>
  </si>
  <si>
    <t>ES_92897_G6-UPVT5042NV_04032018202550_9061302</t>
  </si>
  <si>
    <t>GCD-40 100</t>
  </si>
  <si>
    <t>ES_92897_GCD-40 100_09172019144421_6808429</t>
  </si>
  <si>
    <t>GCD-50 100</t>
  </si>
  <si>
    <t>ES_92897_GCD-50 100_09172019194509_5353693</t>
  </si>
  <si>
    <t>GCF 40 100</t>
  </si>
  <si>
    <t>ES_92897_GCF 40 100_02152019201042_5876218</t>
  </si>
  <si>
    <t>Alternate Energy Technologies, LLC.</t>
  </si>
  <si>
    <t>EAGLESUN</t>
  </si>
  <si>
    <t>D-120-65H</t>
  </si>
  <si>
    <t>Solar with Electric Backup</t>
  </si>
  <si>
    <t>Direct Forced Circulation</t>
  </si>
  <si>
    <t>Flat Plate</t>
  </si>
  <si>
    <t>Tank</t>
  </si>
  <si>
    <t>ES_1083519_D-120-65H_00011900130000_1109502</t>
  </si>
  <si>
    <t>AET-EAGLESUN</t>
  </si>
  <si>
    <t>DBS-80-64</t>
  </si>
  <si>
    <t>Indirect Forced Circulation</t>
  </si>
  <si>
    <t>ES_1083519_DBS-80-64_00011900110000_0902903</t>
  </si>
  <si>
    <t>DBS-G2-80-64</t>
  </si>
  <si>
    <t>Solar with Gas Backup</t>
  </si>
  <si>
    <t>ES_1083519_DBS-G2-80-64_00011900120000_1001703</t>
  </si>
  <si>
    <t>DX-120-64</t>
  </si>
  <si>
    <t>ES_1083519_DX-120-64_00011900170000_0600705</t>
  </si>
  <si>
    <t>DX-80-40</t>
  </si>
  <si>
    <t>ES_1083519_DX-80-40_00011900150000_0600701</t>
  </si>
  <si>
    <t>DX-80-52</t>
  </si>
  <si>
    <t>ES_1083519_DX-80-62_00011900140000_0600702</t>
  </si>
  <si>
    <t>DX-80-64</t>
  </si>
  <si>
    <t>ES_1083519_DX-80-64_00011900160000_0600703</t>
  </si>
  <si>
    <t>FREEFLOW</t>
  </si>
  <si>
    <t>FF-80-42</t>
  </si>
  <si>
    <t>Direct Thermosyphon</t>
  </si>
  <si>
    <t>ES_1083519_FF-80-36_00011900110000_1105204</t>
  </si>
  <si>
    <t>FF-80-48</t>
  </si>
  <si>
    <t>ES_1083519_FF-80-48_000119001700000043405</t>
  </si>
  <si>
    <t>American Standard Water Heaters</t>
  </si>
  <si>
    <t>American Standard</t>
  </si>
  <si>
    <t>Tankless Condensing</t>
  </si>
  <si>
    <t>TCWH180S-AS</t>
  </si>
  <si>
    <t>Propane, Natural Gas</t>
  </si>
  <si>
    <t>Direct Vent</t>
  </si>
  <si>
    <t>ES_1081272_TCWH180S-AS_02042016034000_1023962</t>
  </si>
  <si>
    <t>TCWH199S-AS</t>
  </si>
  <si>
    <t>ES_1081272_TCWH199S-AS_02042016034440_1023962</t>
  </si>
  <si>
    <t>FDG(1 thru 50)250S403NO*** 100</t>
  </si>
  <si>
    <t>ES_92897_FDG(1 thru 50)250S403NO*** 100_04042018192313_2578660</t>
  </si>
  <si>
    <t>FDG6240S403NVR 100</t>
  </si>
  <si>
    <t>ES_92897_FDG6240S403NVR 100_09202018164204_0353530</t>
  </si>
  <si>
    <t>FDG6240S403PVR 101</t>
  </si>
  <si>
    <t>ES_92897_FDG6240S403PVR 101_09202018164209_0714168</t>
  </si>
  <si>
    <t>FDG6240T403NVR 100</t>
  </si>
  <si>
    <t>ES_92897_FDG6240T403NVR 100_09202018164351_2615813</t>
  </si>
  <si>
    <t>FDG6240T403PVR 101</t>
  </si>
  <si>
    <t>ES_92897_FDG6240T403PVR 101_09202018164359_8767518</t>
  </si>
  <si>
    <t>FDG6250T403NVR 100</t>
  </si>
  <si>
    <t>ES_92897_FDG6250T403NVR 100_09202018164402_6684375</t>
  </si>
  <si>
    <t>FDG6250T403PVR 101</t>
  </si>
  <si>
    <t>ES_92897_FDG6250T403PVR 101_09202018164409_4679244</t>
  </si>
  <si>
    <t>GT 140NEH 100</t>
  </si>
  <si>
    <t>ES_92897_GT 140NEH 100_04092018194656_2190607</t>
  </si>
  <si>
    <t>GT 140NIH 100</t>
  </si>
  <si>
    <t>ES_92897_GT 140NIH 100_04092018205955_7135100</t>
  </si>
  <si>
    <t>GT 140PEH 101</t>
  </si>
  <si>
    <t>ES_92897_GT 140PEH 101_04092018194706_7292636</t>
  </si>
  <si>
    <t>GT 140PIH 101</t>
  </si>
  <si>
    <t>ES_92897_GT 140PIH 101_04092018210004_8968407</t>
  </si>
  <si>
    <t>GT-160X3P-100</t>
  </si>
  <si>
    <t>ES_92897_GT-160X3P-100_03092020164335_9640398</t>
  </si>
  <si>
    <t>GT-180X3P-100</t>
  </si>
  <si>
    <t>ES_92897_GT-180X3P-100_03092020185825_0152335</t>
  </si>
  <si>
    <t>GT-199X3P-100</t>
  </si>
  <si>
    <t>ES_92897_GT-199X3P-100_03092020185537_3426436</t>
  </si>
  <si>
    <t>GT 240NEH 100</t>
  </si>
  <si>
    <t>ES_92897_GT 240NEH 100_04092018201438_4206283</t>
  </si>
  <si>
    <t>GT 240NIH 100</t>
  </si>
  <si>
    <t>ES_92897_GT 240NIH 100_04092018202912_2809443</t>
  </si>
  <si>
    <t>GT 240PEH 101</t>
  </si>
  <si>
    <t>ES_92897_GT 240PEH 101_04092018201443_3694086</t>
  </si>
  <si>
    <t>GT 240PIH 101</t>
  </si>
  <si>
    <t>GT240PIH 101</t>
  </si>
  <si>
    <t>ES_92897_GT240PIH 101_04092018202919_3560838</t>
  </si>
  <si>
    <t>GT 340PIH  101</t>
  </si>
  <si>
    <t>GT 340NEH 100</t>
  </si>
  <si>
    <t>ES_92897_GT 340NEH 100_04092018195746_2250183</t>
  </si>
  <si>
    <t>GT 340NIH  100</t>
  </si>
  <si>
    <t>GT 340NIH 100</t>
  </si>
  <si>
    <t>ES_92897_GT 340NIH 100_04092018201829_1142163</t>
  </si>
  <si>
    <t>GT 340PEH 101</t>
  </si>
  <si>
    <t>ES_92897_GT 340PEH 101_04092018195743_9328007</t>
  </si>
  <si>
    <t>GT 340PIH 101</t>
  </si>
  <si>
    <t>ES_92897_GT 340PIH 101_04092018201831_4108549</t>
  </si>
  <si>
    <t>GT 540NEH 100</t>
  </si>
  <si>
    <t>ES_92897_GT 540NEH 100_04092018195820_1056686</t>
  </si>
  <si>
    <t>GT 540NIH  100</t>
  </si>
  <si>
    <t>GT 540NIH 100</t>
  </si>
  <si>
    <t>ES_92897_GT 540NIH 100_04092018195513_2282781</t>
  </si>
  <si>
    <t>GT 540PEH 101</t>
  </si>
  <si>
    <t>ES_92897_GT 540PEH 101_04092018195826_8918141</t>
  </si>
  <si>
    <t>GT 540PIH  101</t>
  </si>
  <si>
    <t>GT 540PIH 101</t>
  </si>
  <si>
    <t>ES_92897_GT 540PIH 101_04092018195519_6589989</t>
  </si>
  <si>
    <t>GT-540P-NEH</t>
  </si>
  <si>
    <t>ES_92897_GT-540P-NEH_05152019143704_9664637</t>
  </si>
  <si>
    <t>GT-540P-NIH</t>
  </si>
  <si>
    <t>ES_92897_GT-540P-NIH_05152019151728_2175264</t>
  </si>
  <si>
    <t>GT-540P-PEH</t>
  </si>
  <si>
    <t>ES_92897_GT-540P-PEH_05152019143719_1374387</t>
  </si>
  <si>
    <t>GT-540P-PIH</t>
  </si>
  <si>
    <t>ES_92897_GT-540P-PIH_05152019151813_9180695</t>
  </si>
  <si>
    <t>GUF62 40T40 100</t>
  </si>
  <si>
    <t>ES_92897_GUF62 40T40 100_04032018201158_3478892</t>
  </si>
  <si>
    <t>GUF62 50T40 100</t>
  </si>
  <si>
    <t>ES_92897_GUF62 50T40 100_04032018202826_3423490</t>
  </si>
  <si>
    <t>ES_92897_HPHE10250H045DV**-1**_09172020013508_9678994</t>
  </si>
  <si>
    <t>HPHE10250H045DV 120</t>
  </si>
  <si>
    <t>ES_92897_HPHE10250H045DV 120_04052018132141_1173128</t>
  </si>
  <si>
    <t>HPHE10250H045DVN 120</t>
  </si>
  <si>
    <t>ES_92897_HPHE10250H045DVN 120_04032018203114_1506358</t>
  </si>
  <si>
    <t>ES_92897_HPHE10266H045DV**-1**_09172020013509_8572878</t>
  </si>
  <si>
    <t>HPHE10266H045DV 120</t>
  </si>
  <si>
    <t>ES_92897_HPHE10266H045DV 120_04042018195312_1472668</t>
  </si>
  <si>
    <t>HPHE10266H045DVN 120</t>
  </si>
  <si>
    <t>ES_92897_HPHE10266H045DVN 120_04032018203251_7526186</t>
  </si>
  <si>
    <t>ES_92897_HPHE10280H045DV**-1**_09172020013508_518550</t>
  </si>
  <si>
    <t>HPHE10280H045DV 120</t>
  </si>
  <si>
    <t>ES_92897_HPHE10280H045DV 120_04042018200130_1126211</t>
  </si>
  <si>
    <t>HPHE10280H045DVN 120</t>
  </si>
  <si>
    <t>ES_92897_HPHE10280H045DVN 120_04032018203543_2098234</t>
  </si>
  <si>
    <t>ES_92897_HPHE6250H045DV**-1**_09172020013507_5921420</t>
  </si>
  <si>
    <t>HPHE6250H045DV 120</t>
  </si>
  <si>
    <t>ES_92897_HPHE6250H045DV 120_04042018183909_3702167</t>
  </si>
  <si>
    <t>ES_92897_HPHE6266H045DV**-1**_09172020013507_7059137</t>
  </si>
  <si>
    <t>HPHE6266H045DV 120</t>
  </si>
  <si>
    <t>ES_92897_HPHE6266H045DV 120_04032018203559_2972404</t>
  </si>
  <si>
    <t>ES_92897_HPHE6280H045DV**-1**_09172020013508_6712265</t>
  </si>
  <si>
    <t>HPHE6280H045DV 120</t>
  </si>
  <si>
    <t>ES_92897_HPHE6280H045DV 120_04032018201228_6089658</t>
  </si>
  <si>
    <t>SCT-199I-N</t>
  </si>
  <si>
    <t>MCT-199I-N</t>
  </si>
  <si>
    <t>ES_92897_MCT-199I-N_04092018195535_0349863</t>
  </si>
  <si>
    <t>SCT-199I-P</t>
  </si>
  <si>
    <t>MCT-199I-P</t>
  </si>
  <si>
    <t>ES_92897_MCT-199I-P_04092018195545_7262036</t>
  </si>
  <si>
    <t>SCT-199O-N</t>
  </si>
  <si>
    <t>MCT-199O-N</t>
  </si>
  <si>
    <t>ES_92897_MCT-199O-N_04092018195847_3538876</t>
  </si>
  <si>
    <t>MCT-199O-P</t>
  </si>
  <si>
    <t>ES_92897_MCT-199O-P_04092018195856_8466965</t>
  </si>
  <si>
    <t>PDVG62-40S40-NV    200</t>
  </si>
  <si>
    <t>PDVG62-40S40-NV 200</t>
  </si>
  <si>
    <t>ES_92897_PDVG62-40S40-NV 200_04042018191055_7682357</t>
  </si>
  <si>
    <t>PDV 4040</t>
  </si>
  <si>
    <t>PDVG62-40S40-NV*  300</t>
  </si>
  <si>
    <t>ES_92897_PDVG62-40S40-NV*  300_05242019174639_9483924</t>
  </si>
  <si>
    <t>PDVG62-40S40-NVL  200</t>
  </si>
  <si>
    <t>ES_92897_PDVG62-40S40-NVL  200_04032018204953_4727567</t>
  </si>
  <si>
    <t>PDVG62-40S40-PV  201</t>
  </si>
  <si>
    <t>ES_92897_PDVG62-40S40-PV  201_04102018131327_3997923</t>
  </si>
  <si>
    <t>PDVG62-40S40-PVL  201</t>
  </si>
  <si>
    <t>ES_92897_PDVG62-40S40-PVL  201_04102018131329_2841681</t>
  </si>
  <si>
    <t>PDVG62-50T45-NV    200</t>
  </si>
  <si>
    <t>PDVG62-50T45-NV 200</t>
  </si>
  <si>
    <t>ES_92897_PDVG62-50T45-NV 200_04042018191921_7278200</t>
  </si>
  <si>
    <t>PDV 5045</t>
  </si>
  <si>
    <t>PDVG62-50T45-NV* 300</t>
  </si>
  <si>
    <t>ES_92897_PDVG62-50T45-NV* 300_05242019174759_4041340</t>
  </si>
  <si>
    <t>PDVG62-50T45-NVL 200</t>
  </si>
  <si>
    <t>ES_92897_PDVG62-50T45-NVL 200_04032018204549_0355554</t>
  </si>
  <si>
    <t>PDVG62-50T45-PV 201</t>
  </si>
  <si>
    <t>ES_92897_PDVG62-50T45-PV 201_04102018131137_8688454</t>
  </si>
  <si>
    <t>PDVG62-50T45-PVL 201</t>
  </si>
  <si>
    <t>ES_92897_PDVG62-50T45-PVL 201_04102018131140_0891473</t>
  </si>
  <si>
    <t>PDVG62-50T62-NV    200</t>
  </si>
  <si>
    <t>PDVG62-50T62-NV 200</t>
  </si>
  <si>
    <t>ES_92897_PDVG62-50T62-NV 200_04042018192059_5326323</t>
  </si>
  <si>
    <t>PDV 5062</t>
  </si>
  <si>
    <t>PDVG62-50T62-NV 300</t>
  </si>
  <si>
    <t>ES_92897_PDVG62-50T62-NV 300_05242019184221_2452081</t>
  </si>
  <si>
    <t>PDVG62-50T62-PV 201</t>
  </si>
  <si>
    <t>ES_92897_PDVG62-50T62-PV 201_04102018131100_6526802</t>
  </si>
  <si>
    <t>Polaris</t>
  </si>
  <si>
    <t>PG10 34 100 2NV 200</t>
  </si>
  <si>
    <t>ES_92897_PG10 34 100 2NV 200_04042018195033_6845008</t>
  </si>
  <si>
    <t>PG10 34 100 2PV 201</t>
  </si>
  <si>
    <t>ES_92897_PG10 34 100 2PV 201_04042018195036_1937965</t>
  </si>
  <si>
    <t>PR 34 100 N 200</t>
  </si>
  <si>
    <t>ES_92897_PR 34 100 N 200_04032018202228_6861978</t>
  </si>
  <si>
    <t>PR 34 100 P 201</t>
  </si>
  <si>
    <t>ES_92897_PR 34 100 P 201_04042018195041_6235317</t>
  </si>
  <si>
    <t>PVG62-40S40 NVS</t>
  </si>
  <si>
    <t>PVG62-40S40-NVS</t>
  </si>
  <si>
    <t>ES_92897_PVG62-40S40-NVS_04042018192521_4981653</t>
  </si>
  <si>
    <t>PVG62-40S40 PVS</t>
  </si>
  <si>
    <t>PVG62-40S40-PVS</t>
  </si>
  <si>
    <t>ES_92897_PVG62-40S40-PVS_04092018203516_2834548</t>
  </si>
  <si>
    <t>PVG62-40T50 PVS</t>
  </si>
  <si>
    <t>PVG62-40T50-PVS</t>
  </si>
  <si>
    <t>ES_92897_PVG62-40T50-PVS_04102018131657_6629197</t>
  </si>
  <si>
    <t>PVG62-40T50-PVSL</t>
  </si>
  <si>
    <t>ES_92897_PVG62-40T50-PVSL_04102018131659_0118971</t>
  </si>
  <si>
    <t>PVG62-50S40-NVS</t>
  </si>
  <si>
    <t>ES_92897_PVG62-50S40-NVS_04042018192402_8460055</t>
  </si>
  <si>
    <t>PVG62-50S40-PVS</t>
  </si>
  <si>
    <t>ES_92897_PVG62-50S40-PVS_04092018203426_7671553</t>
  </si>
  <si>
    <t>PVG62-50S62 NVS</t>
  </si>
  <si>
    <t>PVG62 50S62NVS</t>
  </si>
  <si>
    <t>ES_92897_PVG62 50S62NVS_04042018191941_6452476</t>
  </si>
  <si>
    <t>PVG62-50S62 PVS</t>
  </si>
  <si>
    <t>PVG62 50S62PVS</t>
  </si>
  <si>
    <t>ES_92897_PVG62 50S62PVS_04092018202750_1392355</t>
  </si>
  <si>
    <t>PVG62-50T50 NVS</t>
  </si>
  <si>
    <t>PVG62-50T50-NVS</t>
  </si>
  <si>
    <t>ES_92897_PVG62-50T50-NVS_04042018192616_1936100</t>
  </si>
  <si>
    <t>PVG62-50T50 PVS</t>
  </si>
  <si>
    <t>PVG62-50T50-PVS</t>
  </si>
  <si>
    <t>ES_92897_PVG62-50T50-PVS_04102018132009_9470449</t>
  </si>
  <si>
    <t>UPVG6240T42NV</t>
  </si>
  <si>
    <t>ES_92897_UPVG6240T42NV_04102018131030_6662334</t>
  </si>
  <si>
    <t>UPVG6250T42NV</t>
  </si>
  <si>
    <t>ES_92897_UPVG6250T42NV_04092018202857_1099694</t>
  </si>
  <si>
    <t>ACT-199I-N</t>
  </si>
  <si>
    <t>ES_92897_ACT-199I-N_04092018195538_2540907</t>
  </si>
  <si>
    <t>ACT-199I-P</t>
  </si>
  <si>
    <t>ES_92897_ACT-199I-P_04092018195540_6052510</t>
  </si>
  <si>
    <t>ACT-199O-N</t>
  </si>
  <si>
    <t>ES_92897_ACT-199O-N_04092018195842_4804586</t>
  </si>
  <si>
    <t>ACT-199O-P</t>
  </si>
  <si>
    <t>ES_92897_ACT-199O-P_04092018195852_7082716</t>
  </si>
  <si>
    <t>AT-160X3P-100</t>
  </si>
  <si>
    <t>ES_92897_AT-160X3P-100_03092020164321_9773812</t>
  </si>
  <si>
    <t>AT-180X3P-100</t>
  </si>
  <si>
    <t>ES_92897_AT-180X3P-100_03092020185819_8179440</t>
  </si>
  <si>
    <t>AT-199X3P-100</t>
  </si>
  <si>
    <t>ES_92897_AT-199X3P-100_03092020185523_3144364</t>
  </si>
  <si>
    <t>ATI 140H 100</t>
  </si>
  <si>
    <t>ES_92897_ATI 140H 100_04092018205950_9424421</t>
  </si>
  <si>
    <t>ATI 140H 101</t>
  </si>
  <si>
    <t>ES_92897_ATI 140H 101_04092018205959_9862288</t>
  </si>
  <si>
    <t>ATI 240H 100</t>
  </si>
  <si>
    <t>ES_92897_ATI 240H 100_04092018202905_7597946</t>
  </si>
  <si>
    <t>ATI 240H 101</t>
  </si>
  <si>
    <t>ES_92897_ATI 240H 101_04092018202907_8568274</t>
  </si>
  <si>
    <t>ATI 340H 100</t>
  </si>
  <si>
    <t>ES_92897_ATI 340H 100_04092018201823_5797252</t>
  </si>
  <si>
    <t>ATI 340H 101</t>
  </si>
  <si>
    <t>ES_92897_ATI 340H 101_04092018201825_2526412</t>
  </si>
  <si>
    <t>ATI 540H 100</t>
  </si>
  <si>
    <t>ES_92897_ATI 540H 100_04092018195506_9546519</t>
  </si>
  <si>
    <t>ATI 540H 101</t>
  </si>
  <si>
    <t>ES_92897_ATI 540H 101_04092018195509_2501715</t>
  </si>
  <si>
    <t>ATI-540P-N</t>
  </si>
  <si>
    <t>ES_92897_ATI-540P-N_05152019151723_2709842</t>
  </si>
  <si>
    <t>ATI-540P-P</t>
  </si>
  <si>
    <t>ES_92897_ATI-540P-P_05152019151733_0353147</t>
  </si>
  <si>
    <t>ATO 140H 100</t>
  </si>
  <si>
    <t>ES_92897_ATO 140H 100_04092018194652_5441183</t>
  </si>
  <si>
    <t>ATO 140H 101</t>
  </si>
  <si>
    <t>ES_92897_ATO 140H 101_04092018194701_1623009</t>
  </si>
  <si>
    <t>ATO 240H 100</t>
  </si>
  <si>
    <t>ES_92897_ATO 240H 100_04092018201431_7258189</t>
  </si>
  <si>
    <t>ATO 240H 101</t>
  </si>
  <si>
    <t>ES_92897_ATO 240H 101_04092018201434_1827759</t>
  </si>
  <si>
    <t>LTO-540H-P</t>
  </si>
  <si>
    <t>ES_92897_LTO-540H-P_05152019152225_0769246</t>
  </si>
  <si>
    <t>ES_92897_LTO-540H-P_05152019152504_5948145</t>
  </si>
  <si>
    <t>LTO-540P-N</t>
  </si>
  <si>
    <t>ES_92897_LTO-540P-N_05152019143729_7414508</t>
  </si>
  <si>
    <t>LTO-540P-P</t>
  </si>
  <si>
    <t>ES_92897_LTO-540P-P_05152019143738_8961508</t>
  </si>
  <si>
    <t>PRL040 40ES    201</t>
  </si>
  <si>
    <t>PRL040 40ES 201</t>
  </si>
  <si>
    <t>ES_92897_PRL040 40ES 201_04102018131306_5298770</t>
  </si>
  <si>
    <t>PRL040 40ESST 201</t>
  </si>
  <si>
    <t>ES_92897_PRL040 40ESST 201_04102018131332_0572623</t>
  </si>
  <si>
    <t>PRL050 45ES 201</t>
  </si>
  <si>
    <t>ES_92897_PRL050 45ES 201_04102018131142_5984429</t>
  </si>
  <si>
    <t>PRL050 45ESST 201</t>
  </si>
  <si>
    <t>ES_92897_PRL050 45ESST 201_04102018131144_9158558</t>
  </si>
  <si>
    <t>PRL050 65ESST 201</t>
  </si>
  <si>
    <t>ES_92897_PRL050 65ESST 201_04102018131102_4988876</t>
  </si>
  <si>
    <t>PRN040 40ES    200</t>
  </si>
  <si>
    <t>PRN040 40ES 200</t>
  </si>
  <si>
    <t>ES_92897_PRN040 40ES 200_04042018190146_3801556</t>
  </si>
  <si>
    <t>PRN040 40ES** 300</t>
  </si>
  <si>
    <t>ES_92897_PRN040 40ES** 300_05242019174633_5493144</t>
  </si>
  <si>
    <t>PRN040 40ESST 200</t>
  </si>
  <si>
    <t>ES_92897_PRN040 40ESST 200_04042018190029_0736713</t>
  </si>
  <si>
    <t>PRN050 45ES  200</t>
  </si>
  <si>
    <t>ES_92897_PRN050 45ES  200_04032018205634_9171971</t>
  </si>
  <si>
    <t>PRN050 45ES** 300</t>
  </si>
  <si>
    <t>ES_92897_PRN050 45ES** 300_05242019174801_2678137</t>
  </si>
  <si>
    <t>PRN050 45ESST 200</t>
  </si>
  <si>
    <t>ES_92897_PRN050 45ESST 200_04042018184148_0998504</t>
  </si>
  <si>
    <t>PRN050 65ESST 200</t>
  </si>
  <si>
    <t>ES_92897_PRN050 65ESST 200_04032018205617_0631334</t>
  </si>
  <si>
    <t>PRN050 65ESST 300</t>
  </si>
  <si>
    <t>ES_92897_PRN050 65ESST 300_05242019184226_8852840</t>
  </si>
  <si>
    <t>PVN04040 201</t>
  </si>
  <si>
    <t>PVL04040 201</t>
  </si>
  <si>
    <t>ES_92897_PVL04040 201_04092018203509_9997892</t>
  </si>
  <si>
    <t>PVL04050 201</t>
  </si>
  <si>
    <t>ES_92897_PVL04050 201_04102018131629_5556357</t>
  </si>
  <si>
    <t>PVL04050ST 201</t>
  </si>
  <si>
    <t>ES_92897_PVL04050ST 201_04102018131632_1729110</t>
  </si>
  <si>
    <t>PVL05040 201</t>
  </si>
  <si>
    <t>ES_92897_PVL05040 201_04092018203419_9951801</t>
  </si>
  <si>
    <t>PVL05050 201</t>
  </si>
  <si>
    <t>ES_92897_PVL05050 201_04102018131943_6762189</t>
  </si>
  <si>
    <t>PVL05050ST 201</t>
  </si>
  <si>
    <t>ES_92897_PVL05050ST 201_04102018131945_9903298</t>
  </si>
  <si>
    <t>PVL05062ST 201</t>
  </si>
  <si>
    <t>PVL0562ST 201</t>
  </si>
  <si>
    <t>ES_92897_PVL0562ST 201_04092018202748_5613260</t>
  </si>
  <si>
    <t>PVN04040 200</t>
  </si>
  <si>
    <t>ES_92897_PVN04040 200_04042018190720_8240340</t>
  </si>
  <si>
    <t>PVN04050 200</t>
  </si>
  <si>
    <t>ES_92897_PVN04050 200_04042018190906_0327900</t>
  </si>
  <si>
    <t>PVN04050ST 200</t>
  </si>
  <si>
    <t>ES_92897_PVN04050ST 200_04042018190858_7014395</t>
  </si>
  <si>
    <t>PVN05040 200</t>
  </si>
  <si>
    <t>ES_92897_PVN05040 200_04042018190418_3296464</t>
  </si>
  <si>
    <t>PVN05050 200</t>
  </si>
  <si>
    <t>ES_92897_PVN05050 200_04042018190404_5704325</t>
  </si>
  <si>
    <t>GCF 40 101</t>
  </si>
  <si>
    <t>ES_92897_GCF 40 101_02152019201046_3913180</t>
  </si>
  <si>
    <t>GCF 50 100</t>
  </si>
  <si>
    <t>ES_92897_GCF 50 100_02152019201341_8184889</t>
  </si>
  <si>
    <t>GCF 50 101</t>
  </si>
  <si>
    <t>ES_92897_GCF 50 101_02152019201344_4312648</t>
  </si>
  <si>
    <t>GCFL 40 100</t>
  </si>
  <si>
    <t>ES_92897_GCFL 40 100_02152019201733_7311512</t>
  </si>
  <si>
    <t>GCFL 40 101</t>
  </si>
  <si>
    <t>ES_92897_GCFL 40 101_02152019201736_5980546</t>
  </si>
  <si>
    <t>GCFL 50 100</t>
  </si>
  <si>
    <t>ES_92897_GCFL 50 100_04042018192448_0549553</t>
  </si>
  <si>
    <t>A.O. Smith</t>
  </si>
  <si>
    <t>GPDL 40 *** 200</t>
  </si>
  <si>
    <t>ES_92897_GPDL 40 *** 200_04032018201248_5423573</t>
  </si>
  <si>
    <t>GPDL 40 *** 201</t>
  </si>
  <si>
    <t>ES_92897_GPDL 40 *** 201_04102018131321_1883326</t>
  </si>
  <si>
    <t>GPDL 40*  *** 300</t>
  </si>
  <si>
    <t>ES_92897_GPDL 40*  *** 300_05242019174629_7522221</t>
  </si>
  <si>
    <t>GPDL 40L *** 200</t>
  </si>
  <si>
    <t>ES_92897_GPDL 40L *** 200_04032018201727_5986875</t>
  </si>
  <si>
    <t>GPDL 40L *** 201</t>
  </si>
  <si>
    <t>ES_92897_GPDL 40L *** 201_04102018131324_1250471</t>
  </si>
  <si>
    <t>GPDL 40 T25 200</t>
  </si>
  <si>
    <t>Power Direct Vent</t>
  </si>
  <si>
    <t>ES_0092897_GPDL 40 T25 200_11102017102424_70160927</t>
  </si>
  <si>
    <t>GPDL 40 T25 201</t>
  </si>
  <si>
    <t>ES_0092897_GPDL 40 T25 201_11102017102424_70160927</t>
  </si>
  <si>
    <t>GPDT 50 *** 200</t>
  </si>
  <si>
    <t>ES_92897_GPDT 50 *** 200_04032018202813_5308745</t>
  </si>
  <si>
    <t>GPDT 50 *** 201</t>
  </si>
  <si>
    <t>ES_92897_GPDT 50 *** 201_04102018131131_6342949</t>
  </si>
  <si>
    <t>GPDT 50* *** 300</t>
  </si>
  <si>
    <t>ES_92897_GPDT 50* *** 300_05242019174754_1021671</t>
  </si>
  <si>
    <t>GPDT 50L *** 200</t>
  </si>
  <si>
    <t>ES_92897_GPDT 50L *** 200_04032018201449_2576299</t>
  </si>
  <si>
    <t>GPDT 50L *** 201</t>
  </si>
  <si>
    <t>ES_92897_GPDT 50L *** 201_04102018131134_9484059</t>
  </si>
  <si>
    <t>GPDT 50 T25 200</t>
  </si>
  <si>
    <t>ES_0092897_GPDT 50 T25 200_11102017102424_70160927</t>
  </si>
  <si>
    <t>GPDT 50 T25 201</t>
  </si>
  <si>
    <t>ES_0092897_GPDT 50 T25 201_11102017102424_70160927</t>
  </si>
  <si>
    <t>GPDX 50L *** 200</t>
  </si>
  <si>
    <t>ES_92897_GPDX 50L *** 200_05242019184330_8080218</t>
  </si>
  <si>
    <t>GPDX 50L *** 201</t>
  </si>
  <si>
    <t>ES_92897_GPDX 50L *** 201_05242019185451_5627305</t>
  </si>
  <si>
    <t>GPDX 50L *** 300</t>
  </si>
  <si>
    <t>ES_92897_GPDX 50L *** 300_05242019184219_2005140</t>
  </si>
  <si>
    <t>GPDX 50L T25 200</t>
  </si>
  <si>
    <t>ES_0092897_GPDX 50L T25 200_11102017102424_70160927</t>
  </si>
  <si>
    <t>GPDX 50L T25 201</t>
  </si>
  <si>
    <t>ES_0092897_GPDX 50L T25 201_11102017102424_70160927</t>
  </si>
  <si>
    <t>GPNH 40 100</t>
  </si>
  <si>
    <t>ES_92897_GPNH 40 100_04032018204404_9348572</t>
  </si>
  <si>
    <t>GPNH 50 100</t>
  </si>
  <si>
    <t>ES_92897_GPNH 50 100_04032018204321_4845987</t>
  </si>
  <si>
    <t>GPVL 40 200</t>
  </si>
  <si>
    <t>ES_92897_GPVL 40 200_04032018204051_8444866</t>
  </si>
  <si>
    <t>GPVL 40 201</t>
  </si>
  <si>
    <t>ES_92897_GPVL 40 201_04092018203514_2692061</t>
  </si>
  <si>
    <t>GPVL 40 T25 200</t>
  </si>
  <si>
    <t>ES_0092897_GPVL 40 T25 200_11102017121010_70160927</t>
  </si>
  <si>
    <t>GPVL 40 T25 201</t>
  </si>
  <si>
    <t>ES_0092897_GPVL 40 T25 201_11102017121010_70160927</t>
  </si>
  <si>
    <t>GPVL 50 200</t>
  </si>
  <si>
    <t>ES_92897_GPVL 50 200_04032018203929_6306924</t>
  </si>
  <si>
    <t>GPVL 50 201</t>
  </si>
  <si>
    <t>ES_92897_GPVL 50 201_04092018203424_7781020</t>
  </si>
  <si>
    <t>GPVL 50 T25 200</t>
  </si>
  <si>
    <t>ES_0092897_GPVL 50 T25 200_11102017121010_70160927</t>
  </si>
  <si>
    <t>GPVL 50 T25 201</t>
  </si>
  <si>
    <t>ES_0092897_GPVL 50 T25 201_11102017121010_70160927</t>
  </si>
  <si>
    <t>GPVT 40 200</t>
  </si>
  <si>
    <t>ES_92897_GPVT 40 200_04032018204106_8163576</t>
  </si>
  <si>
    <t>GPVT 40 201</t>
  </si>
  <si>
    <t>ES_92897_GPVT 40 201_04102018131643_3879627</t>
  </si>
  <si>
    <t>GPVT 40L 200</t>
  </si>
  <si>
    <t>ES_92897_GPVT 40L 200_04032018203919_7745239</t>
  </si>
  <si>
    <t>GPVT 40L 201</t>
  </si>
  <si>
    <t>ES_92897_GPVT 40L 201_04102018131652_1426773</t>
  </si>
  <si>
    <t>GPVT 40 T25 200</t>
  </si>
  <si>
    <t>ES_0092897_GPVT 40 T25 200_11102017121010_70160927</t>
  </si>
  <si>
    <t>GPVT 40 T25 201</t>
  </si>
  <si>
    <t>ES_0092897_GPVT 40 T25 201_11102017121010_70160927</t>
  </si>
  <si>
    <t>GPVT 50 200</t>
  </si>
  <si>
    <t>ES_92897_GPVT 50 200_04032018203944_0660461</t>
  </si>
  <si>
    <t>GPVT 50 201</t>
  </si>
  <si>
    <t>ES_92897_GPVT 50 201_04102018131957_8989154</t>
  </si>
  <si>
    <t>GPVT 50L 200</t>
  </si>
  <si>
    <t>ES_92897_GPVT 50L 200_04032018203822_1884107</t>
  </si>
  <si>
    <t>GPVT 50L 201</t>
  </si>
  <si>
    <t>ES_92897_GPVT 50L 201_04102018132004_1792790</t>
  </si>
  <si>
    <t>GPVT 50 T25 200</t>
  </si>
  <si>
    <t>ES_0092897_GPVT 50 T25 200_11102017121010_70160927</t>
  </si>
  <si>
    <t>GPVT 50 T25 201</t>
  </si>
  <si>
    <t>ES_0092897_GPVT 50 T25 201_11102017121010_70160927</t>
  </si>
  <si>
    <t>GPVX 50L 200</t>
  </si>
  <si>
    <t>ES_92897_GPVX 50L 200_04032018203649_3866676</t>
  </si>
  <si>
    <t>GPVX 50L 201</t>
  </si>
  <si>
    <t>ES_92897_GPVX 50L 201_04092018202745_0706217</t>
  </si>
  <si>
    <t>GPVX 50L T25 200</t>
  </si>
  <si>
    <t>ES_0092897_GPVX 50L T25 200_11102017121010_70160927</t>
  </si>
  <si>
    <t>GPVX 50L T25 201</t>
  </si>
  <si>
    <t>ES_0092897_GPVX 50L T25 201_11102017121010_70160927</t>
  </si>
  <si>
    <t>GSP 100 200</t>
  </si>
  <si>
    <t>ES_92897_GSP 100 200_04032018195319_0625065</t>
  </si>
  <si>
    <t>GSP 100 201</t>
  </si>
  <si>
    <t>ES_92897_GSP 100 201_04042018195038_7554309</t>
  </si>
  <si>
    <t>GT15-160X3P-100</t>
  </si>
  <si>
    <t>ES_92897_GT15-160X3P-100_03092020164324_8235103</t>
  </si>
  <si>
    <t>GT15-180X3P-100</t>
  </si>
  <si>
    <t>ES_92897_GT15-180X3P-100_03092020185823_3816832</t>
  </si>
  <si>
    <t>GT15-199X3P-100</t>
  </si>
  <si>
    <t>ES_92897_GT15-199X3P-100_03092020185527_3798265</t>
  </si>
  <si>
    <t>GT15-240-NI 100</t>
  </si>
  <si>
    <t>ES_92897_GT15-240-NI 100_05152019151424_2768505</t>
  </si>
  <si>
    <t>GT15-240-NO 100</t>
  </si>
  <si>
    <t>ES_92897_GT15-240-NO 100_05152019151744_2140127</t>
  </si>
  <si>
    <t>GT15-240-PI 101</t>
  </si>
  <si>
    <t>ES_92897_GT15-240-PI 101_05152019151427_0009079</t>
  </si>
  <si>
    <t>GT15-240-PO 101</t>
  </si>
  <si>
    <t>ES_92897_GT15-240-PO 101_05152019151750_7177682</t>
  </si>
  <si>
    <t>GT15-340-NI 100</t>
  </si>
  <si>
    <t>ES_92897_GT15-340-NI 100_05152019152113_1630288</t>
  </si>
  <si>
    <t>GT15-340-PI 101</t>
  </si>
  <si>
    <t>ES_92897_GT15-340-PI 101_05152019152118_2000782</t>
  </si>
  <si>
    <t>GT15-540-NI 100</t>
  </si>
  <si>
    <t>ES_92897_GT15-540-NI 100_05152019151821_7838539</t>
  </si>
  <si>
    <t>GT15-540-NO 100</t>
  </si>
  <si>
    <t>ES_92897_GT15-540-NO 100_05152019143743_1807237</t>
  </si>
  <si>
    <t>GT15-540-PI 101</t>
  </si>
  <si>
    <t>ES_92897_GT15-540-PI 101_05152019151826_4761903</t>
  </si>
  <si>
    <t>GT15-540P-NI</t>
  </si>
  <si>
    <t>GT15-540P-NI 100</t>
  </si>
  <si>
    <t>ES_92897_GT15-540P-NI 100_05152019151817_4119975</t>
  </si>
  <si>
    <t>GT15-540-PO 101</t>
  </si>
  <si>
    <t>ES_92897_GT15-540-PO 101_05152019143748_5034649</t>
  </si>
  <si>
    <t>GT15C-540-NI-100</t>
  </si>
  <si>
    <t>ES_92897_GT15C-540-NI-100_08262019224838_5530111</t>
  </si>
  <si>
    <t>GUF 40 100</t>
  </si>
  <si>
    <t>ES_92897_GUF 40 100_04042018185612_8777759</t>
  </si>
  <si>
    <t>GUF 50 100</t>
  </si>
  <si>
    <t>ES_92897_GUF 50 100_04042018190157_6602080</t>
  </si>
  <si>
    <t>ES_92897_HP1050H45DV**-1**_09152020013632_3479404</t>
  </si>
  <si>
    <t>HP10-50H45DV 120</t>
  </si>
  <si>
    <t>ES_92897_HP10-50H45DV 120_04032018200553_5542204</t>
  </si>
  <si>
    <t>HP10-50H45DVC 120</t>
  </si>
  <si>
    <t>ES_92897_HP10-50H45DVC 120_04032018195519_2812236</t>
  </si>
  <si>
    <t>ES_92897_HP1080H45DV**-1**_09152020013632_8500880</t>
  </si>
  <si>
    <t>HP10-80H45DV 120</t>
  </si>
  <si>
    <t>ES_92897_HP10-80H45DV 120_04032018195107_3180070</t>
  </si>
  <si>
    <t>HP10-80H45DVC</t>
  </si>
  <si>
    <t>ES_92897_HP10-80H45DVC_05012018021112_7478618</t>
  </si>
  <si>
    <t>HP10-80H45DVC 120</t>
  </si>
  <si>
    <t>ES_92897_HP10-80H45DVC 120_04032018200730_4018549</t>
  </si>
  <si>
    <t>ES_92897_HPTU-50**-1**_09152020013633_4266531</t>
  </si>
  <si>
    <t>HPTU-50 120</t>
  </si>
  <si>
    <t>ES_92897_HPTU-50 120_04032018202959_3269782</t>
  </si>
  <si>
    <t>HPTU-50N 120</t>
  </si>
  <si>
    <t>ES_92897_HPTU-50N 120_04032018202952_5115274</t>
  </si>
  <si>
    <t>ES_92897_HPTU-66**-1**_09152020013631_2624897</t>
  </si>
  <si>
    <t>HPTU-66 120</t>
  </si>
  <si>
    <t>ES_92897_HPTU-66 120_04032018203236_7981416</t>
  </si>
  <si>
    <t>HPTU-66N 120</t>
  </si>
  <si>
    <t>ES_92897_HPTU-66N 120_04032018202724_9224022</t>
  </si>
  <si>
    <t>ES_92897_HPTU-80**-1**_09152020013632_4631836</t>
  </si>
  <si>
    <t>HPTU-80 120</t>
  </si>
  <si>
    <t>ES_92897_HPTU-80 120_04032018201132_7182581</t>
  </si>
  <si>
    <t>HPTU-80N 120</t>
  </si>
  <si>
    <t>ES_92897_HPTU-80N 120_04032018202716_5755295</t>
  </si>
  <si>
    <t>GPDL 40 T25 30*</t>
  </si>
  <si>
    <t>ES_0092897_GPDL 40 T25 30*_03212019042731_70215398</t>
  </si>
  <si>
    <t>GPDT 50 T25 30*</t>
  </si>
  <si>
    <t>ES_0092897_GPDT 50 T25 30*_03212019042731_70215398</t>
  </si>
  <si>
    <t>GPDX 50L T25 30*</t>
  </si>
  <si>
    <t>ES_0092897_GPDX 50L T25 30*_03212019042731_70215398</t>
  </si>
  <si>
    <t>GSW</t>
  </si>
  <si>
    <t>G640S40N-PDV-ES2 30*</t>
  </si>
  <si>
    <t>ES_0092897_G640S40N-PDV-ES2 30*_03212019042731_70215398</t>
  </si>
  <si>
    <t>G640S40N-PDVR-ES2 30*</t>
  </si>
  <si>
    <t>ES_0092897_G640S40N-PDVR-ES2 30*_03212019042731_70215398</t>
  </si>
  <si>
    <t>G640S40N-PV-ES2</t>
  </si>
  <si>
    <t>ES_0092897_G640S40N-PV-ES2_11102017121010_70160927</t>
  </si>
  <si>
    <t>G640S40P-PV-ES2</t>
  </si>
  <si>
    <t>ES_0092897_G640S40P-PV-ES2_11102017121010_70160927</t>
  </si>
  <si>
    <t>G640T50N-PV-ES2</t>
  </si>
  <si>
    <t>ES_0092897_G640T50N-PV-ES2_11102017121010_70160927</t>
  </si>
  <si>
    <t>G640T50P-PV-ES2</t>
  </si>
  <si>
    <t>ES_0092897_G640T50P-PV-ES2_11102017121010_70160927</t>
  </si>
  <si>
    <t>G650S40N-PV-ES2</t>
  </si>
  <si>
    <t>ES_0092897_G650S40N-PV-ES2_11102017121010_70160927</t>
  </si>
  <si>
    <t>G650S40P-PV-ES2</t>
  </si>
  <si>
    <t>ES_0092897_G650S40P-PV-ES2_11102017121010_70160927</t>
  </si>
  <si>
    <t>G650S62N-PV-ES2</t>
  </si>
  <si>
    <t>ES_0092897_G650S62N-PV-ES2_11102017121010_70160927</t>
  </si>
  <si>
    <t>G650S62P-PV-ES2</t>
  </si>
  <si>
    <t>ES_0092897_G650S62P-PV-ES2_11102017121010_70160927</t>
  </si>
  <si>
    <t>G650T45N-PDV-ES2 200</t>
  </si>
  <si>
    <t>ES_0092897_G650T45N-PDV-ES2 200_11102017102424_70160927</t>
  </si>
  <si>
    <t>G650T45N-PDV-ES2 30*</t>
  </si>
  <si>
    <t>ES_0092897_G650T45N-PDV-ES2 30*_03212019042731_70215398</t>
  </si>
  <si>
    <t>G650T45N-PDVR-ES2 30*</t>
  </si>
  <si>
    <t>ES_0092897_G650T45N-PDVR-ES2 30*_03212019042731_70215398</t>
  </si>
  <si>
    <t>G650T45P-PDV-ES2 201</t>
  </si>
  <si>
    <t>ES_0092897_G650T45P-PDV-ES2 201_11102017102424_70160927</t>
  </si>
  <si>
    <t>G650T50N-PV-ES2</t>
  </si>
  <si>
    <t>ES_0092897_G650T50N-PV-ES2_11102017121010_70160927</t>
  </si>
  <si>
    <t>G650T50P-PV-ES2</t>
  </si>
  <si>
    <t>ES_0092897_G650T50P-PV-ES2_11102017121010_70160927</t>
  </si>
  <si>
    <t>G650T58N-PDV-ES2 200</t>
  </si>
  <si>
    <t>ES_0092897_G650T58N-PDV-ES2 200_11102017102424_70160927</t>
  </si>
  <si>
    <t>G650T62N-PDV-ES2 30*</t>
  </si>
  <si>
    <t>ES_0092897_G650T62N-PDV-ES2 30*_03212019042731_70215398</t>
  </si>
  <si>
    <t>G650T62N-PDVR-ES2 30*</t>
  </si>
  <si>
    <t>ES_0092897_G650T62N-PDVR-ES2 30*_03212019042731_70215398</t>
  </si>
  <si>
    <t>G650T62P-PDV-ES2 201</t>
  </si>
  <si>
    <t>ES_0092897_G650T62P-PDV-ES2 201_11102017102424_70160927</t>
  </si>
  <si>
    <t>G6C-PDT5062NV</t>
  </si>
  <si>
    <t>ES_0092897_G6C-PDT5062NV_09152019125509_70160927</t>
  </si>
  <si>
    <t>G840S40N-PDV-ES2 30*</t>
  </si>
  <si>
    <t>ES_0092897_G840S40N-PDV-ES2 30*_03212019042731_70215398</t>
  </si>
  <si>
    <t>G850T45N-PDV-ES2 30*</t>
  </si>
  <si>
    <t>ES_0092897_G850T45N-PDV-ES2 30*_03212019042731_70215398</t>
  </si>
  <si>
    <t>G850T62N-PDV-ES2 30*</t>
  </si>
  <si>
    <t>ES_0092897_G850T62N-PDV-ES2 30*_03212019042731_70215398</t>
  </si>
  <si>
    <t>GSW WATER HEATERS</t>
  </si>
  <si>
    <t>G1050TDE-HPHE-45 120</t>
  </si>
  <si>
    <t>ES_92897_G1050TDE-HPHE-45 120_04092018210012_8391736</t>
  </si>
  <si>
    <t>G1050TDE-HPHE-45N 120</t>
  </si>
  <si>
    <t>ES_92897_G1050TDE-HPHE-45N 120_04092018194826_2519589</t>
  </si>
  <si>
    <t>G1066TDE-HPHE-45 120</t>
  </si>
  <si>
    <t>ES_92897_G1066TDE-HPHE-45 120_04092018194713_3616948</t>
  </si>
  <si>
    <t>G1066TDE-HPHE-45N 120</t>
  </si>
  <si>
    <t>ES_92897_G1066TDE-HPHE-45N 120_04092018194836_1670701</t>
  </si>
  <si>
    <t>G1080TDE-HPHE-45 120</t>
  </si>
  <si>
    <t>ES_92897_G1080TDE-HPHE-45 120_04092018195835_7292577</t>
  </si>
  <si>
    <t>G1080TDE-HPHE-45N 120</t>
  </si>
  <si>
    <t>ES_92897_G1080TDE-HPHE-45N 120_04092018195723_0454131</t>
  </si>
  <si>
    <t>GSWT-160X3P-100</t>
  </si>
  <si>
    <t>ES_92897_GSWT-160X3P-100_03092020164341_4677955</t>
  </si>
  <si>
    <t>GSWT-180X3P-100</t>
  </si>
  <si>
    <t>ES_92897_GSWT-180X3P-100_03092020185831_4284819</t>
  </si>
  <si>
    <t>GSWT-199X3P-100</t>
  </si>
  <si>
    <t>ES_92897_GSWT-199X3P-100_03092020185544_1876537</t>
  </si>
  <si>
    <t>John Wood</t>
  </si>
  <si>
    <t>JW1050TDE-HPHE-45 120</t>
  </si>
  <si>
    <t>ES_92897_JW1050TDE-HPHE-45 120_04102018131146_7631823</t>
  </si>
  <si>
    <t>JW1050TDE-HPHE-45N 120</t>
  </si>
  <si>
    <t>ES_92897_JW1050TDE-HPHE-45N 120_04092018202648_3658693</t>
  </si>
  <si>
    <t>JW1066TDE-HPHE-45 120</t>
  </si>
  <si>
    <t>ES_92897_JW1066TDE-HPHE-45 120_04102018131104_4563765</t>
  </si>
  <si>
    <t>JW1066TDE-HPHE-45N 120</t>
  </si>
  <si>
    <t>ES_92897_JW1066TDE-HPHE-45N 120_04092018203345_9749859</t>
  </si>
  <si>
    <t>JW1080TDE-HPHE-45 120</t>
  </si>
  <si>
    <t>ES_92897_JW1080TDE-HPHE-45 120_04102018131336_8576565</t>
  </si>
  <si>
    <t>JW1080TDE-HPHE-45N 120</t>
  </si>
  <si>
    <t>ES_92897_JW1080TDE-HPHE-45N 120_04092018210319_6104604</t>
  </si>
  <si>
    <t>JW640S40N-AV-ES2 100</t>
  </si>
  <si>
    <t>ES_92897_JW640S40N-AV-ES2 100_05032019193553_2397818</t>
  </si>
  <si>
    <t>JW640S40P-AV-ES2 101</t>
  </si>
  <si>
    <t>ES_92897_JW640S40P-AV-ES2 101_05032019193555_7316051</t>
  </si>
  <si>
    <t>JW640T40N-AV-ES2 100</t>
  </si>
  <si>
    <t>ES_92897_JW640T40N-AV-ES2 100_05032019193348_1834877</t>
  </si>
  <si>
    <t>JW640T40P-AV-ES2 101</t>
  </si>
  <si>
    <t>ES_92897_JW640T40P-AV-ES2 101_05032019193350_3372804</t>
  </si>
  <si>
    <t>JW650S40N-AV-ES2 100</t>
  </si>
  <si>
    <t>ES_92897_JW650S40N-AV-ES2 100_05032019193607_8386774</t>
  </si>
  <si>
    <t>JW650T40N-AV-ES2 100</t>
  </si>
  <si>
    <t>ES_92897_JW650T40N-AV-ES2 100_05032019193356_6208676</t>
  </si>
  <si>
    <t>JW650T40P-AV-ES2 101</t>
  </si>
  <si>
    <t>ES_92897_JW650T40P-AV-ES2 101_05032019193359_0604305</t>
  </si>
  <si>
    <t>JWT15-160X3P-100</t>
  </si>
  <si>
    <t>ES_92897_JWT15-160X3P-100_03092020164344_6378631</t>
  </si>
  <si>
    <t>JWT15-180X3P-100</t>
  </si>
  <si>
    <t>ES_92897_JWT15-180X3P-100_03092020185834_1317650</t>
  </si>
  <si>
    <t>JWT15-199X3P-100</t>
  </si>
  <si>
    <t>ES_92897_JWT15-199X3P-100_03092020185548_6118487</t>
  </si>
  <si>
    <t>JWUS640S40N-AV-ES2 100</t>
  </si>
  <si>
    <t>ES_92897_JWUS640S40N-AV-ES2 100_05032019193549_5418270</t>
  </si>
  <si>
    <t>JWUS640S40P-AV-ES2 101</t>
  </si>
  <si>
    <t>ES_92897_JWUS640S40P-AV-ES2 101_05032019193551_2288352</t>
  </si>
  <si>
    <t>JWUS640T40N-AV-ES2 100</t>
  </si>
  <si>
    <t>ES_92897_JWUS640T40N-AV-ES2 100_05032019193343_5203993</t>
  </si>
  <si>
    <t>JWUS640T40P-AV-ES2 101</t>
  </si>
  <si>
    <t>ES_92897_JWUS640T40P-AV-ES2 101_05032019193346_5313460</t>
  </si>
  <si>
    <t>JWUS650S40N-AV-ES2 100</t>
  </si>
  <si>
    <t>ES_92897_JWUS650S40N-AV-ES2 100_05032019193605_8800695</t>
  </si>
  <si>
    <t>JWUS650T40N-AV-ES2 100</t>
  </si>
  <si>
    <t>ES_92897_JWUS650T40N-AV-ES2 100_05032019193351_4419579</t>
  </si>
  <si>
    <t>JWUS650T40P-AV-ES2 101</t>
  </si>
  <si>
    <t>ES_92897_JWUS650T40P-AV-ES2 101_05032019193353_4147362</t>
  </si>
  <si>
    <t>PDV40N 30*</t>
  </si>
  <si>
    <t>ES_0092897_PDV40N 30*_03212019042731_70215398</t>
  </si>
  <si>
    <t>PDV50HIN</t>
  </si>
  <si>
    <t>ES_0092897_PDV50HIN_11102017102424_70160927</t>
  </si>
  <si>
    <t>PDV50HIN 30*</t>
  </si>
  <si>
    <t>ES_0092897_PDV50HIN 30*_03212019042731_70215398</t>
  </si>
  <si>
    <t>PDV50HIP</t>
  </si>
  <si>
    <t>ES_0092897_PDV50HIP_11102017102424_70160927</t>
  </si>
  <si>
    <t>PDV50N</t>
  </si>
  <si>
    <t>ES_0092897_PDV50N_11102017102424_70160927</t>
  </si>
  <si>
    <t>PDV50N 30*</t>
  </si>
  <si>
    <t>ES_0092897_PDV50N 30*_03212019042731_70215398</t>
  </si>
  <si>
    <t>PDV50P</t>
  </si>
  <si>
    <t>ES_0092897_PDV50P_11102017102424_70160927</t>
  </si>
  <si>
    <t>PV40N</t>
  </si>
  <si>
    <t>ES_0092897_PV40N_11102017121010_70160927</t>
  </si>
  <si>
    <t>PV40P</t>
  </si>
  <si>
    <t>ES_0092897_PV40P_11102017121010_70160927</t>
  </si>
  <si>
    <t>PV40TN</t>
  </si>
  <si>
    <t>ES_0092897_PV40TN_11102017121010_70160927</t>
  </si>
  <si>
    <t>PV40TP</t>
  </si>
  <si>
    <t>ES_0092897_PV40TP_11102017121010_70160927</t>
  </si>
  <si>
    <t>PV50HIN</t>
  </si>
  <si>
    <t>ES_0092897_PV50HIN_11102017121010_70160927</t>
  </si>
  <si>
    <t>PV50HIP</t>
  </si>
  <si>
    <t>ES_0092897_PV50HIP_11102017121010_70160927</t>
  </si>
  <si>
    <t>PV50N</t>
  </si>
  <si>
    <t>ES_0092897_PV50N_11102017121010_70160927</t>
  </si>
  <si>
    <t>PV50P</t>
  </si>
  <si>
    <t>ES_0092897_PV50P_11102017121010_70160927</t>
  </si>
  <si>
    <t>PV50TN</t>
  </si>
  <si>
    <t>ES_0092897_PV50TN_11102017121010_70160927</t>
  </si>
  <si>
    <t>PV50TP</t>
  </si>
  <si>
    <t>ES_0092897_PV50TP_11102017121010_70160927</t>
  </si>
  <si>
    <t>Kenmore</t>
  </si>
  <si>
    <t>ES_0092897_409.734230_11102017121010_70160927</t>
  </si>
  <si>
    <t>ES_0092897_409.734240_11102017121010_70160927</t>
  </si>
  <si>
    <t>ES_0092897_409.734270_11102017121010_70160927</t>
  </si>
  <si>
    <t>ES_92897_6-50-DHPHT**-1**_09172020013511_5002436</t>
  </si>
  <si>
    <t>ES_92897_6-66-DHPHT**-1**_09172020013512_9239373</t>
  </si>
  <si>
    <t>ES_92897_6-80-DHPHT**-1**_09172020013512_2820233</t>
  </si>
  <si>
    <t>ES_92897_HPA052KD**-1**_09172020013512_1847075</t>
  </si>
  <si>
    <t>HPA052KD 120</t>
  </si>
  <si>
    <t>ES_92897_HPA052KD 120_04032018204235_2233103</t>
  </si>
  <si>
    <t>ES_92897_HPA068KD**-1**_09172020013512_5128813</t>
  </si>
  <si>
    <t>HPA068KD 120</t>
  </si>
  <si>
    <t>ES_92897_HPA068KD 120_04032018204247_8287315</t>
  </si>
  <si>
    <t>ES_92897_HPA082KD**-1**_09172020013512_4878829</t>
  </si>
  <si>
    <t>HPA082KD 120</t>
  </si>
  <si>
    <t>ES_92897_HPA082KD 120_04032018204041_7931334</t>
  </si>
  <si>
    <t>LSL 040 40ES 101</t>
  </si>
  <si>
    <t>ES_92897_LSL 040 40ES 101_02152019201802_6478652</t>
  </si>
  <si>
    <t>LSN 040 40ES 100</t>
  </si>
  <si>
    <t>ES_92897_LSN 040 40ES 100_02152019201759_4777976</t>
  </si>
  <si>
    <t>LT-160X3P-100</t>
  </si>
  <si>
    <t>ES_92897_LT-160X3P-100_03092020164338_9596971</t>
  </si>
  <si>
    <t>LT-180X3P-100</t>
  </si>
  <si>
    <t>ES_92897_LT-180X3P-100_03092020185828_3456194</t>
  </si>
  <si>
    <t>LT-199X3P-100</t>
  </si>
  <si>
    <t>ES_92897_LT-199X3P-100_03092020185540_8889103</t>
  </si>
  <si>
    <t>LTI-140H-N</t>
  </si>
  <si>
    <t>ES_92897_LTI-140H-N_05152019143450_2060886</t>
  </si>
  <si>
    <t>LTI-140H-P</t>
  </si>
  <si>
    <t>ES_92897_LTI-140H-P_05152019150505_9195026</t>
  </si>
  <si>
    <t>LTI-240H-N</t>
  </si>
  <si>
    <t>ES_92897_LTI-240H-N_05142019141525_0175488</t>
  </si>
  <si>
    <t>LTI-240H-P</t>
  </si>
  <si>
    <t>ES_92897_LTI-240H-P_05152019143707_8857059</t>
  </si>
  <si>
    <t>LTI-340H-N</t>
  </si>
  <si>
    <t>ES_92897_LTI-340H-N_05152019150042_5819497</t>
  </si>
  <si>
    <t>LTI-340H-P</t>
  </si>
  <si>
    <t>ES_92897_LTI-340H-P_05152019151500_3625131</t>
  </si>
  <si>
    <t>LTI-540H-N</t>
  </si>
  <si>
    <t>ES_92897_LTI-540H-N_05152019151322_8796833</t>
  </si>
  <si>
    <t>LTI-540H-P</t>
  </si>
  <si>
    <t>ES_92897_LTI-540H-P_05152019152429_7142425</t>
  </si>
  <si>
    <t>LTI-540P-N</t>
  </si>
  <si>
    <t>ES_92897_LTI-540P-N_05152019151757_7579630</t>
  </si>
  <si>
    <t>LTI-540P-P</t>
  </si>
  <si>
    <t>ES_92897_LTI-540P-P_05152019151808_4350100</t>
  </si>
  <si>
    <t>LTL 040 40ES 101</t>
  </si>
  <si>
    <t>ES_92897_LTL 040 40ES 101_02152019201115_3080320</t>
  </si>
  <si>
    <t>LTL 050 40ES 101</t>
  </si>
  <si>
    <t>ES_92897_LTL 050 40ES 101_02152019201408_4570774</t>
  </si>
  <si>
    <t>LTN 040 40ES 100</t>
  </si>
  <si>
    <t>ES_92897_LTN 040 40ES 100_02152019201112_7933296</t>
  </si>
  <si>
    <t>LTN 050 40ES 100</t>
  </si>
  <si>
    <t>ES_92897_LTN 050 40ES 100_02152019201405_5553076</t>
  </si>
  <si>
    <t>LTO-140H-N</t>
  </si>
  <si>
    <t>ES_92897_LTO-140H-N_05152019143522_2928703</t>
  </si>
  <si>
    <t>LTO-140H-P</t>
  </si>
  <si>
    <t>ES_92897_LTO-140H-P_05152019150035_2003440</t>
  </si>
  <si>
    <t>LTO-240H-N</t>
  </si>
  <si>
    <t>ES_92897_LTO-240H-N_05152019150513_0709790</t>
  </si>
  <si>
    <t>LTO-240H-P</t>
  </si>
  <si>
    <t>ES_92897_LTO-240H-P_05152019151339_0571840</t>
  </si>
  <si>
    <t>LTO-340H-N</t>
  </si>
  <si>
    <t>ES_92897_LTO-340H-N_05152019143353_5536749</t>
  </si>
  <si>
    <t>LTO-340H-P</t>
  </si>
  <si>
    <t>ES_92897_LTO-340H-P_05152019152133_2663756</t>
  </si>
  <si>
    <t>LTO-540H-N</t>
  </si>
  <si>
    <t>ES_92897_LTO-540H-N_05152019152311_2824207</t>
  </si>
  <si>
    <t>GHX 34 100 N 200</t>
  </si>
  <si>
    <t>ES_92897_GHX 34 100 N 200_04102018132449_5165297</t>
  </si>
  <si>
    <t>GHX 34 100 P 201</t>
  </si>
  <si>
    <t>ES_92897_GHX 34 100 P 201_04102018132452_9167268</t>
  </si>
  <si>
    <t>GS6-40-BDHT 100</t>
  </si>
  <si>
    <t>ES_92897_GS6-40-BDHT 100_09172019144433_4988430</t>
  </si>
  <si>
    <t>GS6 40 BFUT* 100</t>
  </si>
  <si>
    <t>ES_92897_GS6 40 BFUT* 100_04032018201345_9960513</t>
  </si>
  <si>
    <t>GS6 40 HBFS 101</t>
  </si>
  <si>
    <t>ES_92897_GS6 40 HBFS 101_02152019201755_2870339</t>
  </si>
  <si>
    <t>GS6 40 HBFT 101</t>
  </si>
  <si>
    <t>ES_92897_GS6 40 HBFT 101_02152019201107_9929354</t>
  </si>
  <si>
    <t>JW840S40N-PV-ES2</t>
  </si>
  <si>
    <t>GS 6 40HBPDS ** 201</t>
  </si>
  <si>
    <t>ES_92897_GS 6 40HBPDS ** 201_05242019185400_4314665</t>
  </si>
  <si>
    <t>GS 6 40HBPDS 201</t>
  </si>
  <si>
    <t>ES_92897_GS 6 40HBPDS 201_04102018131315_1862280</t>
  </si>
  <si>
    <t>GS 6 40 HBPDSL 201</t>
  </si>
  <si>
    <t>ES_92897_GS 6 40 HBPDSL 201_04102018131333_7257572</t>
  </si>
  <si>
    <t>GS 6 40HBVIS ** 201</t>
  </si>
  <si>
    <t>ES_92897_GS 6 40HBVIS ** 201_05242019184515_7563605</t>
  </si>
  <si>
    <t>GS 6 40 YBVIS 201</t>
  </si>
  <si>
    <t>GS 6 40HBVIS 201</t>
  </si>
  <si>
    <t>ES_92897_GS 6 40HBVIS 201_04092018203511_0107360</t>
  </si>
  <si>
    <t>GS 6 40 HRVIT 201</t>
  </si>
  <si>
    <t>GS 6 40HRVIT 201</t>
  </si>
  <si>
    <t>ES_92897_GS 6 40HRVIT 201_04102018131638_5645560</t>
  </si>
  <si>
    <t>GS 6 40 HRVITL 201</t>
  </si>
  <si>
    <t>GS 6 40HRVITL 201</t>
  </si>
  <si>
    <t>ES_92897_GS 6 40HRVITL 201_04102018131641_4642212</t>
  </si>
  <si>
    <t>GS6 40 YBFS 100</t>
  </si>
  <si>
    <t>ES_92897_GS6 40 YBFS 100_02152019201752_7025204</t>
  </si>
  <si>
    <t>GS6 40 YBFT 100</t>
  </si>
  <si>
    <t>ES_92897_GS6 40 YBFT 100_02152019201104_9831860</t>
  </si>
  <si>
    <t>GS 6 40YBPDS 200</t>
  </si>
  <si>
    <t>GS 6 40 YBPDS 200</t>
  </si>
  <si>
    <t>ES_92897_GS 6 40 YBPDS 200_04032018205110_5265437</t>
  </si>
  <si>
    <t>GS 6 40 YBPDS ** 300</t>
  </si>
  <si>
    <t>ES_92897_GS 6 40 YBPDS ** 300_05242019174641_5089079</t>
  </si>
  <si>
    <t>GS 6 40 YBPDSL 200</t>
  </si>
  <si>
    <t>ES_92897_GS 6 40 YBPDSL 200_04032018204202_2402808</t>
  </si>
  <si>
    <t>GS6 40YBVIS ** 200</t>
  </si>
  <si>
    <t>ES_92897_GS6 40YBVIS ** 200_05242019184800_1160368</t>
  </si>
  <si>
    <t>GS 6 40 YBVIS 200</t>
  </si>
  <si>
    <t>GS6 40YBVIS 200</t>
  </si>
  <si>
    <t>ES_92897_GS6 40YBVIS 200_04032018205310_7419587</t>
  </si>
  <si>
    <t>GS 6 40YRVIT ** 200</t>
  </si>
  <si>
    <t>ES_92897_GS 6 40YRVIT ** 200_05242019185620_1209115</t>
  </si>
  <si>
    <t>GS 6 40 YRVIT 200</t>
  </si>
  <si>
    <t>GS 6 40YRVIT 200</t>
  </si>
  <si>
    <t>ES_92897_GS 6 40YRVIT 200_04042018190154_4399062</t>
  </si>
  <si>
    <t>GS 6 40YRVITL  200</t>
  </si>
  <si>
    <t>ES_92897_GS 6 40YRVITL  200_04042018185649_7190785</t>
  </si>
  <si>
    <t>GS6-50-BDHT 100</t>
  </si>
  <si>
    <t>ES_92897_GS6-50-BDHT 100_09172019194518_9520531</t>
  </si>
  <si>
    <t>GS6 50 BFUT* 100</t>
  </si>
  <si>
    <t>ES_92897_GS6 50 BFUT* 100_04032018201034_9976963</t>
  </si>
  <si>
    <t>GS6 50 HBFT 101</t>
  </si>
  <si>
    <t>ES_92897_GS6 50 HBFT 101_02152019201401_7374410</t>
  </si>
  <si>
    <t>GS 6 50HBPDT 201</t>
  </si>
  <si>
    <t>ES_92897_GS 6 50HBPDT 201_04102018131118_3036972</t>
  </si>
  <si>
    <t>GS 6 50HBPDTL 201</t>
  </si>
  <si>
    <t>ES_92897_GS 6 50HBPDTL 201_04102018131121_8620297</t>
  </si>
  <si>
    <t>GS 6 50HBVIS ** 201</t>
  </si>
  <si>
    <t>ES_92897_GS 6 50HBVIS ** 201_05242019184817_5268905</t>
  </si>
  <si>
    <t>GS 6 50HBVIS 201</t>
  </si>
  <si>
    <t>ES_92897_GS 6 50HBVIS 201_04092018203422_9318947</t>
  </si>
  <si>
    <t>GS 6 50HRPDT L 5 201</t>
  </si>
  <si>
    <t>ES_92897_GS 6 50HRPDT L 5 201_04102018131058_8621136</t>
  </si>
  <si>
    <t>GS 6 50 HRVHSL 5 201</t>
  </si>
  <si>
    <t>GS 6 50HRVHSL 5 201</t>
  </si>
  <si>
    <t>ES_92897_GS 6 50HRVHSL 5 201_04092018202743_6147838</t>
  </si>
  <si>
    <t>GS 6 50 HRVIT 201</t>
  </si>
  <si>
    <t>GS 6 50HRVIT 201</t>
  </si>
  <si>
    <t>ES_92897_GS 6 50HRVIT 201_04102018131952_3612007</t>
  </si>
  <si>
    <t>GS 6 50 HRVITL 201</t>
  </si>
  <si>
    <t>GS 6 50HRVITL 201</t>
  </si>
  <si>
    <t>ES_92897_GS 6 50HRVITL 201_04102018131955_7276504</t>
  </si>
  <si>
    <t>GS6 50 YBFT 100</t>
  </si>
  <si>
    <t>ES_92897_GS6 50 YBFT 100_02152019201359_2118703</t>
  </si>
  <si>
    <t>GS 6 50YBPDT 200</t>
  </si>
  <si>
    <t>ES_92897_GS 6 50YBPDT 200_04032018205024_4623118</t>
  </si>
  <si>
    <t>GS 6 50YBPDT ** 300</t>
  </si>
  <si>
    <t>ES_92897_GS 6 50YBPDT ** 300_05242019174756_2166723</t>
  </si>
  <si>
    <t>GS 6 50YBPDTL 200</t>
  </si>
  <si>
    <t>ES_92897_GS 6 50YBPDTL 200_04032018205157_9085518</t>
  </si>
  <si>
    <t>GS 6 50YBVIS ** 200</t>
  </si>
  <si>
    <t>ES_92897_GS 6 50YBVIS ** 200_05242019185806_1596791</t>
  </si>
  <si>
    <t>GS 6 50YBVIS 200</t>
  </si>
  <si>
    <t>ES_92897_GS 6 50YBVIS 200_04042018190133_9906150</t>
  </si>
  <si>
    <t>GS 6 50YRPDT L 5 200</t>
  </si>
  <si>
    <t>ES_92897_GS 6 50YRPDT L 5 200_04032018204923_0721361</t>
  </si>
  <si>
    <t>GS 6 50YRPDT L 5 300</t>
  </si>
  <si>
    <t>ES_92897_GS 6 50YRPDT L 5 300_05242019184224_0183024</t>
  </si>
  <si>
    <t>GS 6 50 YRVHSL 5 200</t>
  </si>
  <si>
    <t>GS 6 50YRVHSL 5 200</t>
  </si>
  <si>
    <t>ES_92897_GS 6 50YRVHSL 5 200_04032018205631_6030862</t>
  </si>
  <si>
    <t>GS 6 50 YRVIT 200</t>
  </si>
  <si>
    <t>GS 6 50YRVIT 200</t>
  </si>
  <si>
    <t>ES_92897_GS 6 50YRVIT 200_04032018205615_0521867</t>
  </si>
  <si>
    <t>GS 6 50YRVITL 200</t>
  </si>
  <si>
    <t>ES_92897_GS 6 50YRVITL 200_04032018205622_3117759</t>
  </si>
  <si>
    <t>GTS 140NEH 100</t>
  </si>
  <si>
    <t>ES_92897_GTS 140NEH 100_04092018194654_1743666</t>
  </si>
  <si>
    <t>GTS 140NIH 100</t>
  </si>
  <si>
    <t>ES_92897_GTS 140NIH 100_04092018205953_7025633</t>
  </si>
  <si>
    <t>GTS 140PEH 101</t>
  </si>
  <si>
    <t>ES_92897_GTS 140PEH 101_04092018194703_8656622</t>
  </si>
  <si>
    <t>GTS 140PIH 101</t>
  </si>
  <si>
    <t>ES_92897_GTS 140PIH 101_04092018210002_6383705</t>
  </si>
  <si>
    <t>GTS-160X3P-100</t>
  </si>
  <si>
    <t>ES_92897_GTS-160X3P-100_03092020164328_6762433</t>
  </si>
  <si>
    <t>GTS-180X3P-100</t>
  </si>
  <si>
    <t>ES_92897_GTS-180X3P-100_03092020185858_7813785</t>
  </si>
  <si>
    <t>GTS-199X3P-100</t>
  </si>
  <si>
    <t>ES_92897_GTS-199X3P-100_03092020185531_9468675</t>
  </si>
  <si>
    <t>GTS 240NEH 100</t>
  </si>
  <si>
    <t>ES_92897_GTS 240NEH 100_04092018201436_2668357</t>
  </si>
  <si>
    <t>GTS 240NIH 100</t>
  </si>
  <si>
    <t>ES_92897_GTS 240NIH 100_04092018202910_3998706</t>
  </si>
  <si>
    <t>GTS 240PEH 101</t>
  </si>
  <si>
    <t>ES_92897_GTS 240PEH 101_04092018201441_4631395</t>
  </si>
  <si>
    <t>GTS 240PIH 101</t>
  </si>
  <si>
    <t>ES_92897_GTS 240PIH 101_04092018202916_1718458</t>
  </si>
  <si>
    <t>GTS 340NEH 100</t>
  </si>
  <si>
    <t>ES_92897_GTS 340NEH 100_04092018195741_0865934</t>
  </si>
  <si>
    <t>SCT-199O-P</t>
  </si>
  <si>
    <t>ES_92897_SCT-199O-P_04092018195853_9656227</t>
  </si>
  <si>
    <t>Takagi</t>
  </si>
  <si>
    <t>TCT-199I-N</t>
  </si>
  <si>
    <t>ES_92897_TCT-199I-N_04092018195530_5345326</t>
  </si>
  <si>
    <t>TCT-199I-P</t>
  </si>
  <si>
    <t>ES_92897_TCT-199I-P_04092018195553_6443267</t>
  </si>
  <si>
    <t>TCT-199O-N</t>
  </si>
  <si>
    <t>ES_92897_TCT-199O-N_04092018195850_2000950</t>
  </si>
  <si>
    <t>TCT-199O-P</t>
  </si>
  <si>
    <t>ES_92897_TCT-199O-P_04092018195858_3897396</t>
  </si>
  <si>
    <t>T-H3-DV-N</t>
  </si>
  <si>
    <t>ES_92897_T-H3-DV-N_04092018195501_6003462</t>
  </si>
  <si>
    <t>T-H3-DV-P</t>
  </si>
  <si>
    <t>ES_92897_T-H3-DV-P_04092018195504_1815577</t>
  </si>
  <si>
    <t>T-H3J-DV-N</t>
  </si>
  <si>
    <t>ES_92897_T-H3J-DV-N_04092018202900_3814126</t>
  </si>
  <si>
    <t>T-H3J-DV-P</t>
  </si>
  <si>
    <t>ES_92897_T-H3J-DV-P_04092018202902_2657884</t>
  </si>
  <si>
    <t>T-H3J-OS-N</t>
  </si>
  <si>
    <t>ES_92897_T-H3J-OS-N_04092018201427_2753877</t>
  </si>
  <si>
    <t>T-H3J-OS-P</t>
  </si>
  <si>
    <t>ES_92897_T-H3J-OS-P_04092018201429_3212008</t>
  </si>
  <si>
    <t>T-H3M-DV-N</t>
  </si>
  <si>
    <t>ES_92897_T-H3M-DV-N_04092018205945_2270150</t>
  </si>
  <si>
    <t>T-H3M-DV-P</t>
  </si>
  <si>
    <t>ES_92897_T-H3M-DV-P_04092018205948_8999309</t>
  </si>
  <si>
    <t>T-H3M-OS-N</t>
  </si>
  <si>
    <t>ES_92897_T-H3M-OS-N_04092018194646_5801821</t>
  </si>
  <si>
    <t>T-H3M-OS-P</t>
  </si>
  <si>
    <t>ES_92897_T-H3M-OS-P_04092018194649_2137323</t>
  </si>
  <si>
    <t>T-H3-OS-N</t>
  </si>
  <si>
    <t>ES_92897_T-H3-OS-N_04092018195809_8364634</t>
  </si>
  <si>
    <t>T-H3-OS-P</t>
  </si>
  <si>
    <t>ES_92897_T-H3-OS-P_04092018195811_8986298</t>
  </si>
  <si>
    <t>T-H3S-DV-N</t>
  </si>
  <si>
    <t>ES_92897_T-H3S-DV-N_04092018201818_1325959</t>
  </si>
  <si>
    <t>T-H3S-DV-P</t>
  </si>
  <si>
    <t>ES_92897_T-H3S-DV-P_04092018201821_5339121</t>
  </si>
  <si>
    <t>T-H3S-OS-N</t>
  </si>
  <si>
    <t>ES_92897_T-H3S-OS-N_04092018195735_6526489</t>
  </si>
  <si>
    <t>T-H3S-OS-P</t>
  </si>
  <si>
    <t>ES_92897_T-H3S-OS-P_04092018195737_3036715</t>
  </si>
  <si>
    <t>TK-160X3P-100</t>
  </si>
  <si>
    <t>ES_92897_TK-160X3P-100_03092020164312_0494305</t>
  </si>
  <si>
    <t>TK-180X3P-100</t>
  </si>
  <si>
    <t>ES_92897_TK-180X3P-100_03092020185816_2890714</t>
  </si>
  <si>
    <t>TK-199X3P-100</t>
  </si>
  <si>
    <t>ES_92897_TK-199X3P-100_03092020185518_8521511</t>
  </si>
  <si>
    <t>TK-540P-NEH</t>
  </si>
  <si>
    <t>ES_92897_TK-540P-NEH_05152019143644_1662813</t>
  </si>
  <si>
    <t>TK-540P-NIH</t>
  </si>
  <si>
    <t>ES_92897_TK-540P-NIH_05152019151719_2928776</t>
  </si>
  <si>
    <t>TK-540P-PEH</t>
  </si>
  <si>
    <t>ES_92897_TK-540P-PEH_05152019143649_9873715</t>
  </si>
  <si>
    <t>TK-540P-PIH</t>
  </si>
  <si>
    <t>ES_92897_TK-540P-PIH_05152019151742_3154665</t>
  </si>
  <si>
    <t>FDG2F4040S3NVR 100</t>
  </si>
  <si>
    <t>ES_92897_FDG2F4040S3NVR 100_09202018164206_1542792</t>
  </si>
  <si>
    <t>GTS 340NIH  100</t>
  </si>
  <si>
    <t>GTS 340NIH 100</t>
  </si>
  <si>
    <t>ES_92897_GTS 340NIH 100_04092018201842_8210131</t>
  </si>
  <si>
    <t>GTS 340PEH 101</t>
  </si>
  <si>
    <t>ES_92897_GTS 340PEH 101_04092018195739_8467146</t>
  </si>
  <si>
    <t>GTS 340PIH  101</t>
  </si>
  <si>
    <t>GTS 340PIH 101</t>
  </si>
  <si>
    <t>ES_92897_GTS 340PIH 101_04092018201827_9047828</t>
  </si>
  <si>
    <t>GTS 540NEH 100</t>
  </si>
  <si>
    <t>ES_92897_GTS 540NEH 100_04092018195818_7229438</t>
  </si>
  <si>
    <t>GTS 540NIH  100</t>
  </si>
  <si>
    <t>GTS 540NIH 100</t>
  </si>
  <si>
    <t>ES_92897_GTS 540NIH 100_04092018195511_8488553</t>
  </si>
  <si>
    <t>GTS 540PEH 101</t>
  </si>
  <si>
    <t>ES_92897_GTS 540PEH 101_04092018195824_1568883</t>
  </si>
  <si>
    <t>GTS 540PIH  101</t>
  </si>
  <si>
    <t>GTS 540PIH 101</t>
  </si>
  <si>
    <t>ES_92897_GTS 540PIH 101_04092018195523_6022391</t>
  </si>
  <si>
    <t>GTS-540P-NEH</t>
  </si>
  <si>
    <t>ES_92897_GTS-540P-NEH_05152019143659_5041785</t>
  </si>
  <si>
    <t>GTS-540P-NIH</t>
  </si>
  <si>
    <t>ES_92897_GTS-540P-NIH_05152019151747_1332548</t>
  </si>
  <si>
    <t>GTS-540P-PEH</t>
  </si>
  <si>
    <t>ES_92897_GTS-540P-PEH_05152019143715_7340179</t>
  </si>
  <si>
    <t>GTS-540P-PIH</t>
  </si>
  <si>
    <t>ES_92897_GTS-540P-PIH_05152019151737_8705753</t>
  </si>
  <si>
    <t>ES_92897_HP6-50-DHPT**-1**_09172020013513_2135875</t>
  </si>
  <si>
    <t>HP6-50-DHPT 120</t>
  </si>
  <si>
    <t>ES_92897_HP6-50-DHPT 120_04102018132443_7197878</t>
  </si>
  <si>
    <t>ES_92897_HP6-66-DHPT**-1**_09172020013513_7845193</t>
  </si>
  <si>
    <t>HP6-66-DHPT 120</t>
  </si>
  <si>
    <t>ES_92897_HP6-66-DHPT 120_04102018132114_7353131</t>
  </si>
  <si>
    <t>ES_92897_HP6-80-DHPT**-1**_09172020013513_4196542</t>
  </si>
  <si>
    <t>HP6-80-DHPT 120</t>
  </si>
  <si>
    <t>ES_92897_HP6-80-DHPT 120_04102018132319_6345909</t>
  </si>
  <si>
    <t>ES_92897_HPX-50-DHPT**-1**_09172020013513_4917581</t>
  </si>
  <si>
    <t>HPX-50-DHPT 120</t>
  </si>
  <si>
    <t>ES_92897_HPX-50-DHPT 120_04102018132440_2976974</t>
  </si>
  <si>
    <t>HPX-50-DHPTNE 120</t>
  </si>
  <si>
    <t>ES_92897_HPX-50-DHPTNE 120_04102018132445_9782580</t>
  </si>
  <si>
    <t>ES_92897_HPX-66-DHPT**-1**_09172020013514_6817908</t>
  </si>
  <si>
    <t>HPX-66-DHPT 120</t>
  </si>
  <si>
    <t>ES_92897_HPX-66-DHPT 120_04102018132112_7800072</t>
  </si>
  <si>
    <t>HPX-66-DHPTNE 120</t>
  </si>
  <si>
    <t>ES_92897_HPX-66-DHPTNE 120_04102018132116_2479109</t>
  </si>
  <si>
    <t>ES_92897_HPX-80-DHPT**-1**_09172020013513_1849825</t>
  </si>
  <si>
    <t>HPX-80-DHPT 120</t>
  </si>
  <si>
    <t>ES_92897_HPX-80-DHPT 120_04102018132316_6792850</t>
  </si>
  <si>
    <t>HPX-80-DHPTNE 120</t>
  </si>
  <si>
    <t>ES_92897_HPX-80-DHPTNE 120_04102018132321_9453999</t>
  </si>
  <si>
    <t>ES_92897_SCT-199I-N_04092018195533_8997850</t>
  </si>
  <si>
    <t>ES_92897_SCT-199I-P_04092018195543_4514584</t>
  </si>
  <si>
    <t>ES_92897_SCT-199O-N_04092018195845_5251526</t>
  </si>
  <si>
    <t>PVN05050ST 200</t>
  </si>
  <si>
    <t>ES_92897_PVN05050ST 200_04042018190840_5616054</t>
  </si>
  <si>
    <t>PVN05062ST 200</t>
  </si>
  <si>
    <t>ES_92897_PVN05062ST 200_04042018190533_5295031</t>
  </si>
  <si>
    <t>SWL100 035 201</t>
  </si>
  <si>
    <t>ES_92897_SWL100 035 201_04042018195043_6868172</t>
  </si>
  <si>
    <t>SWN100 035 200</t>
  </si>
  <si>
    <t>ES_92897_SWN100 035 200_04032018203535_9991926</t>
  </si>
  <si>
    <t>UPN 040 40ES 100</t>
  </si>
  <si>
    <t>ES_92897_UPN 040 40ES 100_04042018190655_8720511</t>
  </si>
  <si>
    <t>UPN 050 40ES 100</t>
  </si>
  <si>
    <t>ES_92897_UPN 050 40ES 100_04042018190855_6225534</t>
  </si>
  <si>
    <t>ES_92897_10-50-DHPHT**-1**_09172020013509_9444047</t>
  </si>
  <si>
    <t>10-50-DHPHT 120</t>
  </si>
  <si>
    <t>ES_92897_10-50-DHPHT 120_04032018203659_2461381</t>
  </si>
  <si>
    <t>10-50-DHPHTNE 120</t>
  </si>
  <si>
    <t>ES_92897_10-50-DHPHTNE 120_04042018185727_4175351</t>
  </si>
  <si>
    <t>ES_92897_10-66-DHPHT**-1**_09172020013509_5573907</t>
  </si>
  <si>
    <t>10-66-DHPHT 120</t>
  </si>
  <si>
    <t>ES_92897_10-66-DHPHT 120_04032018204117_6899984</t>
  </si>
  <si>
    <t>10-66-DHPHTNE 120</t>
  </si>
  <si>
    <t>ES_92897_10-66-DHPHTNE 120_04032018203117_7155722</t>
  </si>
  <si>
    <t>ES_92897_10-80-DHPHT**-1**_09172020013510_538441</t>
  </si>
  <si>
    <t>10-80-DHPHT 120</t>
  </si>
  <si>
    <t>ES_92897_10-80-DHPHT 120_04032018201429_0356079</t>
  </si>
  <si>
    <t>10-80-DHPHTNE 120</t>
  </si>
  <si>
    <t>ES_92897_10-80-DHPHTNE 120_04032018203253_9064112</t>
  </si>
  <si>
    <t>6 40 GBFS 100</t>
  </si>
  <si>
    <t>ES_92897_6 40 GBFS 100_02152019201749_0897446</t>
  </si>
  <si>
    <t>6 40 GBFT 100</t>
  </si>
  <si>
    <t>ES_92897_6 40 GBFT 100_02152019201100_2940734</t>
  </si>
  <si>
    <t>6 40HBPDS 201</t>
  </si>
  <si>
    <t>ES_92897_6 40HBPDS 201_04102018131318_2657884</t>
  </si>
  <si>
    <t>6 40HRVIT 201</t>
  </si>
  <si>
    <t>ES_92897_6 40HRVIT 201_04102018131655_4219218</t>
  </si>
  <si>
    <t>6 40 LBFS 101</t>
  </si>
  <si>
    <t>ES_92897_6 40 LBFS 101_02152019201743_6416296</t>
  </si>
  <si>
    <t>6 40 LBFT 101</t>
  </si>
  <si>
    <t>ES_92897_6 40 LBFT 101_02152019201053_0171453</t>
  </si>
  <si>
    <t>6-40-NDHT 100</t>
  </si>
  <si>
    <t>ES_92897_6-40-NDHT 100_09172019144436_5065660</t>
  </si>
  <si>
    <t>6 40 UBVIT 100</t>
  </si>
  <si>
    <t>ES_92897_6 40 UBVIT 100_04042018190303_8247536</t>
  </si>
  <si>
    <t>6 40 UNBFT* 100</t>
  </si>
  <si>
    <t>ES_92897_6 40 UNBFT* 100_04032018200926_3813676</t>
  </si>
  <si>
    <t>6 40YBPDS 200</t>
  </si>
  <si>
    <t>ES_92897_6 40YBPDS 200_04032018205026_0064740</t>
  </si>
  <si>
    <t>6 40YBPDS 300</t>
  </si>
  <si>
    <t>ES_92897_6 40YBPDS 300_05242019174637_0498463</t>
  </si>
  <si>
    <t>6 40YRVIT 200</t>
  </si>
  <si>
    <t>ES_92897_6 40YRVIT 200_04032018205640_2390312</t>
  </si>
  <si>
    <t>6-50-DHPHT 120</t>
  </si>
  <si>
    <t>ES_92897_6-50-DHPHT 120_04032018203723_7935810</t>
  </si>
  <si>
    <t>6 50GBF S 100</t>
  </si>
  <si>
    <t>ES_92897_6 50GBF S 100_04032018205449_7245617</t>
  </si>
  <si>
    <t>6 50 GBFT 100</t>
  </si>
  <si>
    <t>ES_92897_6 50 GBFT 100_02152019201347_9634395</t>
  </si>
  <si>
    <t>6 50HBPDT 201</t>
  </si>
  <si>
    <t>ES_92897_6 50HBPDT 201_04102018131129_7836665</t>
  </si>
  <si>
    <t>6 50HRVIT 201</t>
  </si>
  <si>
    <t>ES_92897_6 50HRVIT 201_04102018132007_8314206</t>
  </si>
  <si>
    <t>6 50 LBFT 101</t>
  </si>
  <si>
    <t>ES_92897_6 50 LBFT 101_02152019201353_0178830</t>
  </si>
  <si>
    <t>6-50-NDHT 100</t>
  </si>
  <si>
    <t>ES_92897_6-50-NDHT 100_09172019194522_9249097</t>
  </si>
  <si>
    <t>6 50 UBVIT 100</t>
  </si>
  <si>
    <t>ES_92897_6 50 UBVIT 100_04042018190143_7454079</t>
  </si>
  <si>
    <t>6 50 UNBFT* 100</t>
  </si>
  <si>
    <t>ES_92897_6 50 UNBFT* 100_04032018203533_5455377</t>
  </si>
  <si>
    <t>6 50YBPDT 200</t>
  </si>
  <si>
    <t>ES_92897_6 50YBPDT 200_04032018205123_0207618</t>
  </si>
  <si>
    <t>6 50YBPDT 300</t>
  </si>
  <si>
    <t>ES_92897_6 50YBPDT 300_05242019174758_8992592</t>
  </si>
  <si>
    <t>6 50YRVIT 200</t>
  </si>
  <si>
    <t>ES_92897_6 50YRVIT 200_04032018205432_1387175</t>
  </si>
  <si>
    <t>6-66-DHPHT 120</t>
  </si>
  <si>
    <t>ES_92897_6-66-DHPHT 120_04042018183911_0223584</t>
  </si>
  <si>
    <t>6-80-DHPHT 120</t>
  </si>
  <si>
    <t>ES_92897_6-80-DHPHT 120_04032018203601_4685054</t>
  </si>
  <si>
    <t>9 40 GKFS 100</t>
  </si>
  <si>
    <t>ES_92897_9 40 GKFS 100_02152019201740_4126193</t>
  </si>
  <si>
    <t>9 40 GKFT 100</t>
  </si>
  <si>
    <t>ES_92897_9 40 GKFT 100_02152019201050_2058826</t>
  </si>
  <si>
    <t>9 40 LKFS 101</t>
  </si>
  <si>
    <t>ES_92897_9 40 LKFS 101_02152019201746_1148616</t>
  </si>
  <si>
    <t>9 40 LKFT 101</t>
  </si>
  <si>
    <t>ES_92897_9 40 LKFT 101_02152019201056_5460179</t>
  </si>
  <si>
    <t>9 50GKF S 100</t>
  </si>
  <si>
    <t>ES_92897_9 50GKF S 100_04032018205302_0570554</t>
  </si>
  <si>
    <t>9 50 GKFT 100</t>
  </si>
  <si>
    <t>ES_92897_9 50 GKFT 100_02152019201350_7190614</t>
  </si>
  <si>
    <t>9 50 LKFT 101</t>
  </si>
  <si>
    <t>ES_92897_9 50 LKFT 101_02152019201356_0766691</t>
  </si>
  <si>
    <t>TS 140GEH 100</t>
  </si>
  <si>
    <t>ES_92897_TS 140GEH 100_04092018194658_6192577</t>
  </si>
  <si>
    <t>TS 140GIH 100</t>
  </si>
  <si>
    <t>ES_92897_TS 140GIH 100_04092018205957_3656517</t>
  </si>
  <si>
    <t>TS 140LEH 101</t>
  </si>
  <si>
    <t>ES_92897_TS 140LEH 101_04092018194708_0596497</t>
  </si>
  <si>
    <t>TS 140LIH 101</t>
  </si>
  <si>
    <t>ES_92897_TS 140LIH 101_04092018210007_7824138</t>
  </si>
  <si>
    <t>TS-160X3P-100</t>
  </si>
  <si>
    <t>ES_92897_TS-160X3P-100_03092020164332_5115823</t>
  </si>
  <si>
    <t>TS-180X3P-100</t>
  </si>
  <si>
    <t>ES_92897_TS-180X3P-100_03092020185902_2055737</t>
  </si>
  <si>
    <t>TS-199X3P-100</t>
  </si>
  <si>
    <t>ES_92897_TS-199X3P-100_03092020185534_9566168</t>
  </si>
  <si>
    <t>TS 240GEH 100</t>
  </si>
  <si>
    <t>ES_92897_TS 240GEH 100_04092018201451_0925588</t>
  </si>
  <si>
    <t>TS 240GIH 100</t>
  </si>
  <si>
    <t>ES_92897_TS 240GIH 100_04092018202914_9319669</t>
  </si>
  <si>
    <t>TS 240LEH 101</t>
  </si>
  <si>
    <t>ES_92897_TS 240LEH 101_04092018201445_1120575</t>
  </si>
  <si>
    <t>TS 240LIH 101</t>
  </si>
  <si>
    <t>ES_92897_TS 240LIH 101_04092018202921_9547676</t>
  </si>
  <si>
    <t>TS 340GEH 100</t>
  </si>
  <si>
    <t>ES_92897_TS 340GEH 100_04092018195748_1268665</t>
  </si>
  <si>
    <t>TS 340GIH  100</t>
  </si>
  <si>
    <t>TS 340GIH 100</t>
  </si>
  <si>
    <t>ES_92897_TS 340GIH 100_04092018201835_4152759</t>
  </si>
  <si>
    <t>TS 340LEH 101</t>
  </si>
  <si>
    <t>ES_92897_TS 340LEH 101_04092018195750_8302278</t>
  </si>
  <si>
    <t>TS 340LIH  101</t>
  </si>
  <si>
    <t>TS 340LIH 101</t>
  </si>
  <si>
    <t>ES_92897_TS 340LIH 101_04092018201833_2614833</t>
  </si>
  <si>
    <t>TS 540GEH 100</t>
  </si>
  <si>
    <t>ES_92897_TS 540GEH 100_04092018195822_3106810</t>
  </si>
  <si>
    <t>TS 540GIH  100</t>
  </si>
  <si>
    <t>TS 540GIH 100</t>
  </si>
  <si>
    <t>ES_92897_TS 540GIH 100_04092018195516_2762742</t>
  </si>
  <si>
    <t>TS 540LEH 101</t>
  </si>
  <si>
    <t>ES_92897_TS 540LEH 101_04092018195829_2396725</t>
  </si>
  <si>
    <t>TS 540LIH  101</t>
  </si>
  <si>
    <t>TS 540LIH 101</t>
  </si>
  <si>
    <t>ES_92897_TS 540LIH 101_04092018195521_5400727</t>
  </si>
  <si>
    <t>TS-540P-GEH</t>
  </si>
  <si>
    <t>ES_92897_TS-540P-GEH_05152019143753_1958796</t>
  </si>
  <si>
    <t>TS-540P-GIH</t>
  </si>
  <si>
    <t>ES_92897_TS-540P-GIH_05152019151831_2100754</t>
  </si>
  <si>
    <t>TS-540P-LEH</t>
  </si>
  <si>
    <t>ES_92897_TS-540P-LEH_05152019143757_4422841</t>
  </si>
  <si>
    <t>TS-540P-LIH</t>
  </si>
  <si>
    <t>ES_92897_TS-540P-LIH_05152019151836_2438228</t>
  </si>
  <si>
    <t>TS-540P-NEH</t>
  </si>
  <si>
    <t>ES_92897_TS-540P-NEH_05152019152549_9366309</t>
  </si>
  <si>
    <t>TS-540P-NIH</t>
  </si>
  <si>
    <t>ES_92897_TS-540P-NIH_05152019151607_2743043</t>
  </si>
  <si>
    <t>Select</t>
  </si>
  <si>
    <t>GS6 40 UBVIT 100</t>
  </si>
  <si>
    <t>ES_92897_GS6 40 UBVIT 100_04092018131545_0682561</t>
  </si>
  <si>
    <t>GS6 50 UBVIT 100</t>
  </si>
  <si>
    <t>ES_92897_GS6 50 UBVIT 100_04102018132307_1927900</t>
  </si>
  <si>
    <t>GS 6 50YBF S 100</t>
  </si>
  <si>
    <t>ES_92897_GS 6 50YBF S 100_05012018015912_9359096</t>
  </si>
  <si>
    <t>6 40HBVIS 201</t>
  </si>
  <si>
    <t>ES_92897_6 40HBVIS 201_04092018203518_3259659</t>
  </si>
  <si>
    <t>ES_92897_6 40HRVIT 201_08012018005922_2669136</t>
  </si>
  <si>
    <t>6 40YBVIS 200</t>
  </si>
  <si>
    <t>ES_92897_6 40YBVIS 200_04032018205435_0907214</t>
  </si>
  <si>
    <t>ES_92897_6 40YRVIT 200_04032018205440_0919188</t>
  </si>
  <si>
    <t>6 40YBVIS 201</t>
  </si>
  <si>
    <t>6 50HBVIS 201</t>
  </si>
  <si>
    <t>ES_92897_6 50HBVIS 201_04092018203429_5643259</t>
  </si>
  <si>
    <t>ES_92897_6 50HRVIT 201_04102018132012_4006999</t>
  </si>
  <si>
    <t>6 50YBVIS 200</t>
  </si>
  <si>
    <t>ES_92897_6 50YBVIS 200_04032018205336_0509532</t>
  </si>
  <si>
    <t>Bradford White Corporation</t>
  </si>
  <si>
    <t>JETGLAS</t>
  </si>
  <si>
    <t>RG2PDV50H*X</t>
  </si>
  <si>
    <t>ES_92896_RG2PDV50H*X_04052018155228_9885508</t>
  </si>
  <si>
    <t>RG2PDV50S*N</t>
  </si>
  <si>
    <t>ES_92896_RG2PDV50S*N_04032018182019_9903454</t>
  </si>
  <si>
    <t>RG2PDV50S*X</t>
  </si>
  <si>
    <t>ES_92896_RG2PDV50S*X_04032018182024_4757215</t>
  </si>
  <si>
    <t>RG2PV40S*N</t>
  </si>
  <si>
    <t>ES_92896_RG2PV40S*N_04052018155842_6100473</t>
  </si>
  <si>
    <t>RG2PV40S*N19</t>
  </si>
  <si>
    <t>ES_92896_RG2PV40S*N19_02042020042115_9781787</t>
  </si>
  <si>
    <t>RG2PV40S*X</t>
  </si>
  <si>
    <t>ES_92896_RG2PV40S*X_04052018155846_2731357</t>
  </si>
  <si>
    <t>RG2PV40S*X19</t>
  </si>
  <si>
    <t>ES_92896_RG2PV40S*X19_02042020042117_1810083</t>
  </si>
  <si>
    <t>RG2PV40T*N</t>
  </si>
  <si>
    <t>ES_92896_RG2PV40T*N_04052018171659_9519886</t>
  </si>
  <si>
    <t>RG2PV40T*N19</t>
  </si>
  <si>
    <t>ES_92896_RG2PV40T*N19_02042020034843_5663949</t>
  </si>
  <si>
    <t>RG2PV40T*X</t>
  </si>
  <si>
    <t>ES_92896_RG2PV40T*X_04052018171704_7197546</t>
  </si>
  <si>
    <t>RG2PV40T*X19</t>
  </si>
  <si>
    <t>ES_92896_RG2PV40T*X19_02042020034846_1978405</t>
  </si>
  <si>
    <t>RG2PV50H*N</t>
  </si>
  <si>
    <t>ES_92896_RG2PV50H*N_04052018171647_1009157</t>
  </si>
  <si>
    <t>RG2PV50H*X</t>
  </si>
  <si>
    <t>ES_92896_RG2PV50H*X_04052018171652_2798254</t>
  </si>
  <si>
    <t>RG2PV50S*N</t>
  </si>
  <si>
    <t>ES_92896_RG2PV50S*N_04052018155532_4033780</t>
  </si>
  <si>
    <t>RG2PV50S*N19</t>
  </si>
  <si>
    <t>ES_92896_RG2PV50S*N19_02042020041838_5768265</t>
  </si>
  <si>
    <t>RG2PV50S*X</t>
  </si>
  <si>
    <t>ES_92896_RG2PV50S*X_04052018155537_4219694</t>
  </si>
  <si>
    <t>RG2PV50S*X19</t>
  </si>
  <si>
    <t>ES_92896_RG2PV50S*X19_02042020041841_8004303</t>
  </si>
  <si>
    <t>RG2PV50T*N</t>
  </si>
  <si>
    <t>ES_92896_RG2PV50T*N_04052018172332_0971631</t>
  </si>
  <si>
    <t>RG2PV50T*N19</t>
  </si>
  <si>
    <t>ES_92896_RG2PV50T*N19_02042020030354_1440639</t>
  </si>
  <si>
    <t>RG2PV50T*X</t>
  </si>
  <si>
    <t>ES_92896_RG2PV50T*X_04052018172337_5127278</t>
  </si>
  <si>
    <t>RG2PV50T*X19</t>
  </si>
  <si>
    <t>ES_92896_RG2PV50T*X19_02042020030357_7821134</t>
  </si>
  <si>
    <t>RG1PV40S*N19</t>
  </si>
  <si>
    <t>URG1PV40S*N19</t>
  </si>
  <si>
    <t>ES_92896_URG1PV40S*N19_02042020045028_4078044</t>
  </si>
  <si>
    <t>RG1PV50S*N19</t>
  </si>
  <si>
    <t>URG1PV50S*N19</t>
  </si>
  <si>
    <t>ES_92896_URG1PV50S*N19_02062020210249_0071336</t>
  </si>
  <si>
    <t>URG2PDV40S*N</t>
  </si>
  <si>
    <t>ES_92896_URG2PDV40S*N_04052018155632_4762191</t>
  </si>
  <si>
    <t>URG2PDV50H*N</t>
  </si>
  <si>
    <t>ES_92896_URG2PDV50H*N_04052018155610_6558243</t>
  </si>
  <si>
    <t>URG2PDV50S*N</t>
  </si>
  <si>
    <t>ES_92896_URG2PDV50S*N_04032018182028_7451383</t>
  </si>
  <si>
    <t>URG2PV40T*N</t>
  </si>
  <si>
    <t>ES_92896_URG2PV40T*N_04052018171709_5257672</t>
  </si>
  <si>
    <t>URG2PV40T*N19</t>
  </si>
  <si>
    <t>ES_92896_URG2PV40T*N19_02042020034853_5338449</t>
  </si>
  <si>
    <t>URG2PV50H*N</t>
  </si>
  <si>
    <t>ES_92896_URG2PV50H*N_04052018155549_5276114</t>
  </si>
  <si>
    <t>FDG2F4040S3PVR 101</t>
  </si>
  <si>
    <t>ES_92897_FDG2F4040S3PVR 101_09202018164212_5283736</t>
  </si>
  <si>
    <t>FDG2F4040T3NVR 100</t>
  </si>
  <si>
    <t>ES_92897_FDG2F4040T3NVR 100_09202018164354_0740413</t>
  </si>
  <si>
    <t>FDG2F5040T3NVR 100</t>
  </si>
  <si>
    <t>ES_92897_FDG2F5040T3NVR 100_09202018164404_7001585</t>
  </si>
  <si>
    <t>FDG2F5040T3PVR 101</t>
  </si>
  <si>
    <t>ES_92897_FDG2F5040T3PVR 101_09202018164412_7787334</t>
  </si>
  <si>
    <t>GTU 140NEH 100</t>
  </si>
  <si>
    <t>ES_92897_GTU 140NEH 100_04042018190536_2514559</t>
  </si>
  <si>
    <t>GTU 140NIH 100</t>
  </si>
  <si>
    <t>ES_92897_GTU 140NIH 100_04042018190543_9986040</t>
  </si>
  <si>
    <t>GTU 140PEH 101</t>
  </si>
  <si>
    <t>ES_92897_GTU 140PEH 101_04092018194710_3726415</t>
  </si>
  <si>
    <t>GTU 140PIH 101</t>
  </si>
  <si>
    <t>ES_92897_GTU 140PIH 101_04092018210009_3265760</t>
  </si>
  <si>
    <t>GTU 240NEH 100</t>
  </si>
  <si>
    <t>ES_92897_GTU 240NEH 100_04092018201447_3181889</t>
  </si>
  <si>
    <t>GTU 240NIH 100</t>
  </si>
  <si>
    <t>ES_92897_GTU 240NIH 100_04092018202923_1390057</t>
  </si>
  <si>
    <t>GTU 240PEH 101</t>
  </si>
  <si>
    <t>ES_92897_GTU 240PEH 101_04092018201449_3324376</t>
  </si>
  <si>
    <t>GTU 240PIH 101</t>
  </si>
  <si>
    <t>ES_92897_GTU 240PIH 101_04092018202926_0200795</t>
  </si>
  <si>
    <t>GTU 340NEH 100</t>
  </si>
  <si>
    <t>ES_92897_GTU 340NEH 100_04092018195752_3524966</t>
  </si>
  <si>
    <t>GTU 340NIH  100</t>
  </si>
  <si>
    <t>GTU 340NIH 100</t>
  </si>
  <si>
    <t>ES_92897_GTU 340NIH 100_04092018201837_2659043</t>
  </si>
  <si>
    <t>GTU 340PEH 101</t>
  </si>
  <si>
    <t>ES_92897_GTU 340PEH 101_04092018195755_5400366</t>
  </si>
  <si>
    <t>GTU 340PIH  101</t>
  </si>
  <si>
    <t>GTU 340PIH 101</t>
  </si>
  <si>
    <t>ES_92897_GTU 340PIH 101_04092018201840_5800152</t>
  </si>
  <si>
    <t>GTU 540NEH 100</t>
  </si>
  <si>
    <t>ES_92897_GTU 540NEH 100_04092018195831_7860175</t>
  </si>
  <si>
    <t>GTU 540NIH  100</t>
  </si>
  <si>
    <t>GTU 540NIH100</t>
  </si>
  <si>
    <t>ES_92897_GTU 540NIH100_04092018195525_7864771</t>
  </si>
  <si>
    <t>GTU 540PEH 101</t>
  </si>
  <si>
    <t>ES_92897_GTU 540PEH 101_04092018195833_2177791</t>
  </si>
  <si>
    <t>GTU 540PIH  101</t>
  </si>
  <si>
    <t>GTU 540PIH 101</t>
  </si>
  <si>
    <t>ES_92897_GTU 540PIH 101_04092018195527_9707151</t>
  </si>
  <si>
    <t>GTU-540P-NEH</t>
  </si>
  <si>
    <t>ES_92897_GTU-540P-NEH_05152019143724_7633442</t>
  </si>
  <si>
    <t>GTU-540P-NIH</t>
  </si>
  <si>
    <t>ES_92897_GTU-540P-NIH_05152019151752_4526941</t>
  </si>
  <si>
    <t>GTU-540P-PEH</t>
  </si>
  <si>
    <t>ES_92897_GTU-540P-PEH_05152019143734_6672187</t>
  </si>
  <si>
    <t>GTU-540P-PIH</t>
  </si>
  <si>
    <t>ES_92897_GTU-540P-PIH_05152019151803_1679095</t>
  </si>
  <si>
    <t>ES_92897_HPHE2F50HD045VU**-1**_09172020013511_9973379</t>
  </si>
  <si>
    <t>HPHE2F50HD045VU 120</t>
  </si>
  <si>
    <t>ES_92897_HPHE2F50HD045VU 120_04032018204956_6788881</t>
  </si>
  <si>
    <t>ES_92897_HPHE2F66HD045VU**-1**_09172020013510_2341735</t>
  </si>
  <si>
    <t>HPHE2F66HD045VU 120</t>
  </si>
  <si>
    <t>ES_92897_HPHE2F66HD045VU 120_04032018204256_2247194</t>
  </si>
  <si>
    <t>ES_92897_HPHE2F80HD045VU**-1**_09172020013511_99771</t>
  </si>
  <si>
    <t>HPHE2F80HD045VU 120</t>
  </si>
  <si>
    <t>ES_92897_HPHE2F80HD045VU 120_04032018204204_8575560</t>
  </si>
  <si>
    <t>HPHE2K50HD045VU 120</t>
  </si>
  <si>
    <t>ES_92897_HPHE2K50HD045VU 120_04032018204941_0691241</t>
  </si>
  <si>
    <t>HPHE2K50HD045VUN 120</t>
  </si>
  <si>
    <t>ES_92897_HPHE2K50HD045VUN 120_04032018204552_0639745</t>
  </si>
  <si>
    <t>HPHE2K66HD045VU 120</t>
  </si>
  <si>
    <t>ES_92897_HPHE2K66HD045VU 120_04032018204611_7479706</t>
  </si>
  <si>
    <t>HPHE2K66HD045VUN 120</t>
  </si>
  <si>
    <t>ES_92897_HPHE2K66HD045VUN 120_04032018204559_2538309</t>
  </si>
  <si>
    <t>HPHE2K80HD045VU 120</t>
  </si>
  <si>
    <t>ES_92897_HPHE2K80HD045VU 120_04032018204932_2205221</t>
  </si>
  <si>
    <t>HPHE2K80HD045VUN 120</t>
  </si>
  <si>
    <t>ES_92897_HPHE2K80HD045VUN 120_04032018201505_5628777</t>
  </si>
  <si>
    <t>PDVG2F-4040S-NV</t>
  </si>
  <si>
    <t>ES_92897_PDVG2F-4040S-NV_05012018022338_1570105</t>
  </si>
  <si>
    <t>PDVG2F-4040S-PV</t>
  </si>
  <si>
    <t>ES_92897_PDVG2F-4040S-PV_05012018020256_1638803</t>
  </si>
  <si>
    <t>PDVG2F-5045T-NV</t>
  </si>
  <si>
    <t>ES_92897_PDVG2F-5045T-NV_05012018023006_9592645</t>
  </si>
  <si>
    <t>PDVG2F-5045T-PV</t>
  </si>
  <si>
    <t>ES_92897_PDVG2F-5045T-PV_05012018020944_6356911</t>
  </si>
  <si>
    <t>PVG2F-4040S NVS</t>
  </si>
  <si>
    <t>ES_92897_PVG2F-4040S NVS_05012018021343_4000457</t>
  </si>
  <si>
    <t>PVG2F-4040S PVS</t>
  </si>
  <si>
    <t>ES_92897_PVG2F-4040S PVS_05012018015537_8244705</t>
  </si>
  <si>
    <t>PVG2F-4050T NVS</t>
  </si>
  <si>
    <t>ES_92897_PVG2F-4050T NVS_05012018022013_3148548</t>
  </si>
  <si>
    <t>PVG2F-4050T PVS</t>
  </si>
  <si>
    <t>ES_92897_PVG2F-4050T PVS_04302018160206_3674231</t>
  </si>
  <si>
    <t>PVG2F-5040S NVS</t>
  </si>
  <si>
    <t>ES_92897_PVG2F-5040S NVS_05012018021541_2827042</t>
  </si>
  <si>
    <t>PVG2F-5040S PVS</t>
  </si>
  <si>
    <t>ES_92897_PVG2F-5040S PVS_05012018015753_0722480</t>
  </si>
  <si>
    <t>PVG2F-5050T NVS</t>
  </si>
  <si>
    <t>ES_92897_PVG2F-5050T NVS_05012018022107_3827550</t>
  </si>
  <si>
    <t>PVG2F-5050T PVS</t>
  </si>
  <si>
    <t>ES_92897_PVG2F-5050T PVS_04302018160209_8090905</t>
  </si>
  <si>
    <t>UPVG2F4042NV</t>
  </si>
  <si>
    <t>ES_92897_UPVG2F4042NV_04042018190852_9180730</t>
  </si>
  <si>
    <t>UPVG2F5042NV</t>
  </si>
  <si>
    <t>ES_92897_UPVG2F5042NV_04042018190653_0562892</t>
  </si>
  <si>
    <t>Ariston Thermo USA, LLC</t>
  </si>
  <si>
    <t>HTP</t>
  </si>
  <si>
    <t>Crossover</t>
  </si>
  <si>
    <t>CGH-199*</t>
  </si>
  <si>
    <t>ES_29975_CGH-199*_08022018000720_8534776</t>
  </si>
  <si>
    <t>HPWH50H</t>
  </si>
  <si>
    <t>ES_29975_HPWH50H_04052018172529_4006143</t>
  </si>
  <si>
    <t>Phoenix</t>
  </si>
  <si>
    <t>PH100-119****</t>
  </si>
  <si>
    <t>ES_29975_PH100-119****_08022018000921_5933000</t>
  </si>
  <si>
    <t>PH100-55****</t>
  </si>
  <si>
    <t>ES_29975_PH100-55****_08022018000826_8803830</t>
  </si>
  <si>
    <t>PH100-80****</t>
  </si>
  <si>
    <t>ES_29975_PH100-80****_08022018000631_2290415</t>
  </si>
  <si>
    <t>Phoenix Light Duty</t>
  </si>
  <si>
    <t>PH76-50****</t>
  </si>
  <si>
    <t>ES_29975_PH76-50****_08022018000353_9562864</t>
  </si>
  <si>
    <t>PH76-60****</t>
  </si>
  <si>
    <t>ES_29975_PH76-60****_08022018000241_4939832</t>
  </si>
  <si>
    <t>PH76-80****</t>
  </si>
  <si>
    <t>ES_29975_PH76-80****_08012018235828_0616213</t>
  </si>
  <si>
    <t>RGH-150*</t>
  </si>
  <si>
    <t>ES_29975_RGH-150*_08012018235645_0001323</t>
  </si>
  <si>
    <t>RGH-199*</t>
  </si>
  <si>
    <t>ES_29975_RGH-199*_08012018235457_9233539</t>
  </si>
  <si>
    <t>RGH20-75F</t>
  </si>
  <si>
    <t>ES_29975_RGH20-75F_08022018000459_7969718</t>
  </si>
  <si>
    <t>RGH20-76F</t>
  </si>
  <si>
    <t>ES_29975_RGH20-76F_08012018234816_6057172</t>
  </si>
  <si>
    <t>RGH40-100F</t>
  </si>
  <si>
    <t>ES_29975_RGH40-100F_04052018180902_6018728</t>
  </si>
  <si>
    <t>RGH40-75F</t>
  </si>
  <si>
    <t>ES_29975_RGH40-75F_08022018001109_9699407</t>
  </si>
  <si>
    <t>Hydra-Smart</t>
  </si>
  <si>
    <t>RT-150</t>
  </si>
  <si>
    <t>ES_29975_RT-150_08012018235235_0303901</t>
  </si>
  <si>
    <t>RT-199</t>
  </si>
  <si>
    <t>ES_29975_RT-199_08012018234939_9973020</t>
  </si>
  <si>
    <t>RTC-199</t>
  </si>
  <si>
    <t>ES_29975_RTC-199_08012018234946_2427993</t>
  </si>
  <si>
    <t>RTCO-199</t>
  </si>
  <si>
    <t>ES_29975_RTCO-199_08012018234953_3105058</t>
  </si>
  <si>
    <t>RTO-150</t>
  </si>
  <si>
    <t>ES_29975_RTO-150_08012018235246_6357330</t>
  </si>
  <si>
    <t>RTO-199</t>
  </si>
  <si>
    <t>ES_29975_RTO-199_08012018234959_7162429</t>
  </si>
  <si>
    <t>Westinghouse</t>
  </si>
  <si>
    <t>HPWH50W</t>
  </si>
  <si>
    <t>ES_29975_HPWH50W_04052018172531_7147253</t>
  </si>
  <si>
    <t>Gas Water Heater</t>
  </si>
  <si>
    <t>WGC055**100</t>
  </si>
  <si>
    <t>ES_29975_WGC055**100_08022018000828_7310114</t>
  </si>
  <si>
    <t>WGC080**100</t>
  </si>
  <si>
    <t>ES_29975_WGC080**100_08022018000634_7732036</t>
  </si>
  <si>
    <t>WGC119**100</t>
  </si>
  <si>
    <t>ES_29975_WGC119**100_08022018000923_8866366</t>
  </si>
  <si>
    <t>Hybrid Water Heater</t>
  </si>
  <si>
    <t>WGCGH**199*</t>
  </si>
  <si>
    <t>ES_29975_WGCGH**199*_08022018000723_3104346</t>
  </si>
  <si>
    <t>WGR050**076</t>
  </si>
  <si>
    <t>ES_29975_WGR050**076_08022018000355_9705351</t>
  </si>
  <si>
    <t>WGR060**076</t>
  </si>
  <si>
    <t>ES_29975_WGR060**076_08022018000246_1603736</t>
  </si>
  <si>
    <t>WGR080**076</t>
  </si>
  <si>
    <t>ES_29975_WGR080**076_08012018235830_9438140</t>
  </si>
  <si>
    <t>WGRGH**150*</t>
  </si>
  <si>
    <t>ES_29975_WGRGH**150*_08012018235648_6174075</t>
  </si>
  <si>
    <t>WGRGH**199*</t>
  </si>
  <si>
    <t>ES_29975_WGRGH**199*_08012018235500_9691670</t>
  </si>
  <si>
    <t>Volume Tank Water Heater</t>
  </si>
  <si>
    <t>WGRGH20**75F</t>
  </si>
  <si>
    <t>ES_29975_WGRGH20**75F_08022018000501_1459492</t>
  </si>
  <si>
    <t>WGRGH20**76F</t>
  </si>
  <si>
    <t>ES_29975_WGRGH20**76F_08012018235354_6160406</t>
  </si>
  <si>
    <t>Volume Water Heater</t>
  </si>
  <si>
    <t>WGRGH40**100F</t>
  </si>
  <si>
    <t>ES_29975_WGRGH40**100F_04052018180904_2714868</t>
  </si>
  <si>
    <t>WGRGH40**75F</t>
  </si>
  <si>
    <t>ES_29975_WGRGH40**75F_08022018001113_6046883</t>
  </si>
  <si>
    <t>Gas Tankless Water Heater</t>
  </si>
  <si>
    <t>WGRTCLP199</t>
  </si>
  <si>
    <t>ES_29975_WGRTCLP199_08012018234950_0487336</t>
  </si>
  <si>
    <t>WGRTCNG199</t>
  </si>
  <si>
    <t>ES_29975_WGRTCNG199_08012018234948_8949409</t>
  </si>
  <si>
    <t>WGRTCOLP199</t>
  </si>
  <si>
    <t>ES_29975_WGRTCOLP199_08012018234957_7052962</t>
  </si>
  <si>
    <t>WGRTCONG199</t>
  </si>
  <si>
    <t>ES_29975_WGRTCONG199_08012018234955_8023291</t>
  </si>
  <si>
    <t>WGRTLP150</t>
  </si>
  <si>
    <t>ES_29975_WGRTLP150_08012018235240_9966426</t>
  </si>
  <si>
    <t>WGRTLP199</t>
  </si>
  <si>
    <t>ES_29975_WGRTLP199_08012018234943_5000721</t>
  </si>
  <si>
    <t>WGRTNG150</t>
  </si>
  <si>
    <t>ES_29975_WGRTNG150_08012018235238_6476653</t>
  </si>
  <si>
    <t>WGRTNG199</t>
  </si>
  <si>
    <t>ES_29975_WGRTNG199_08012018234941_2590743</t>
  </si>
  <si>
    <t>WGRTOLP150</t>
  </si>
  <si>
    <t>ES_29975_WGRTOLP150_08012018235242_6520863</t>
  </si>
  <si>
    <t>WGRTOLP199</t>
  </si>
  <si>
    <t>ES_29975_WGRTOLP199_08012018235003_8286435</t>
  </si>
  <si>
    <t>WGRTONG150</t>
  </si>
  <si>
    <t>ES_29975_WGRTONG150_08012018235244_5550535</t>
  </si>
  <si>
    <t>WGRTONG199</t>
  </si>
  <si>
    <t>ES_29975_WGRTONG199_08012018235001_1765019</t>
  </si>
  <si>
    <t>Bosch Thermotechnology Corporation</t>
  </si>
  <si>
    <t>Bosch</t>
  </si>
  <si>
    <t>Greentherm</t>
  </si>
  <si>
    <t>T9800 SE 160</t>
  </si>
  <si>
    <t>ES_16809_T9800 SE 160_04052018142856_7598451</t>
  </si>
  <si>
    <t>T9800 SE 199</t>
  </si>
  <si>
    <t>ES_16809_T9800 SE 199_04052018140923_4711996</t>
  </si>
  <si>
    <t>T9800 SEO 160</t>
  </si>
  <si>
    <t>ES_16809_T9800 SEO 160_04052018142858_9103358</t>
  </si>
  <si>
    <t>T9800 SEO 199</t>
  </si>
  <si>
    <t>ES_16809_T9800 SEO 199_04052018140925_5170128</t>
  </si>
  <si>
    <t>T9900I SE 199</t>
  </si>
  <si>
    <t>ES_16809_T9900I SE 199_04052018140935_1846005</t>
  </si>
  <si>
    <t>T9900 SE 160</t>
  </si>
  <si>
    <t>ES_16809_T9900 SE 160_04052018142901_1895804</t>
  </si>
  <si>
    <t>T9900 SE 199</t>
  </si>
  <si>
    <t>ES_16809_T9900 SE 199_04052018140928_0263085</t>
  </si>
  <si>
    <t>Bradford White</t>
  </si>
  <si>
    <t>RTG-K-160N2</t>
  </si>
  <si>
    <t>RTG-K-160N1</t>
  </si>
  <si>
    <t>ES_16809_RTG-K-160N1_04052018154708_0992373</t>
  </si>
  <si>
    <t>ES_16809_RTG-K-160N2_04052018154703_5091837</t>
  </si>
  <si>
    <t>RTG-K-199N1</t>
  </si>
  <si>
    <t>ES_16809_RTG-K-199N1_04052018171210_3204498</t>
  </si>
  <si>
    <t>ES_16809_RTG-K-199N1_10112018222103_1761685</t>
  </si>
  <si>
    <t>RTG-K-199N2</t>
  </si>
  <si>
    <t>ES_16809_RTG-K-199N2_10112018222106_0605442</t>
  </si>
  <si>
    <t>PurePro</t>
  </si>
  <si>
    <t>TL-Pro</t>
  </si>
  <si>
    <t>PROTL175CL</t>
  </si>
  <si>
    <t>ES_16809_PROTL175CL_04052018155102_4082286</t>
  </si>
  <si>
    <t>PROTL175CN</t>
  </si>
  <si>
    <t>ES_16809_PROTL175CN_04052018155059_2053992</t>
  </si>
  <si>
    <t>PROTL199CL</t>
  </si>
  <si>
    <t>ES_16809_PROTL199CL_04052018141010_0116544</t>
  </si>
  <si>
    <t>PROTL199CN</t>
  </si>
  <si>
    <t>ES_16809_PROTL199CN_04052018141008_7183177</t>
  </si>
  <si>
    <t>LC2PDV50H76*X</t>
  </si>
  <si>
    <t>Gas-fired Storage Residential-duty Commercial</t>
  </si>
  <si>
    <t>ES_92896_LC2PDV50H76*X_04132020110527_9949706</t>
  </si>
  <si>
    <t>RC2PDV50H*N</t>
  </si>
  <si>
    <t>LC2PDV50H*N</t>
  </si>
  <si>
    <t>ES_92896_LC2PDV50H*N_02062020205801_9310928</t>
  </si>
  <si>
    <t>LC2PDV50H*X</t>
  </si>
  <si>
    <t>ES_92896_LC2PDV50H*X_02062020205804_3117130</t>
  </si>
  <si>
    <t>ES_92896_RC2PDV50H*N_02062020205736_1346179</t>
  </si>
  <si>
    <t>RC2PDV50H*X</t>
  </si>
  <si>
    <t>ES_92896_RC2PDV50H*X_02062020205743_2721355</t>
  </si>
  <si>
    <t>RC2PV50H*N</t>
  </si>
  <si>
    <t>ES_92896_RC2PV50H*N_04052018170942_8232619</t>
  </si>
  <si>
    <t>RE2H50S*-*****</t>
  </si>
  <si>
    <t>ES_92896_RE2H50S*-*****_05242018145003_5600246</t>
  </si>
  <si>
    <t>RE2H65T**-*****</t>
  </si>
  <si>
    <t>ES_92896_RE2H65T**-*****_02042020035635_2623534</t>
  </si>
  <si>
    <t>RE2H80T*-*****</t>
  </si>
  <si>
    <t>ES_92896_RE2H80T*-*****_05242018145155_6935628</t>
  </si>
  <si>
    <t>ES_92896_RG1PV40S*N19_02042020045012_6027774</t>
  </si>
  <si>
    <t>RG1PV40S*X19</t>
  </si>
  <si>
    <t>ES_92896_RG1PV40S*X19_02042020045015_5406892</t>
  </si>
  <si>
    <t>ES_92896_RG1PV50S*N19_02062020210223_6981391</t>
  </si>
  <si>
    <t>RG1PV50S*X19</t>
  </si>
  <si>
    <t>ES_92896_RG1PV50S*X19_02062020210228_9359916</t>
  </si>
  <si>
    <t>RG2D40S*N</t>
  </si>
  <si>
    <t>ES_92896_RG2D40S*N_04052018171505_4138323</t>
  </si>
  <si>
    <t>RG2D40S*X</t>
  </si>
  <si>
    <t>ES_92896_RG2D40S*X_04052018171510_9831115</t>
  </si>
  <si>
    <t>RG2D50S*N</t>
  </si>
  <si>
    <t>ES_92896_RG2D50S*N_04052018171625_7944705</t>
  </si>
  <si>
    <t>RG2D50S*X</t>
  </si>
  <si>
    <t>ES_92896_RG2D50S*X_04052018171631_3812221</t>
  </si>
  <si>
    <t>RG2F40S*N</t>
  </si>
  <si>
    <t>ES_92896_RG2F40S*N_04052018151236_3291140</t>
  </si>
  <si>
    <t>RG2F40S*X</t>
  </si>
  <si>
    <t>ES_92896_RG2F40S*X_04052018151242_8843011</t>
  </si>
  <si>
    <t>RG2F50S*N</t>
  </si>
  <si>
    <t>ES_92896_RG2F50S*N_04052018154859_4915567</t>
  </si>
  <si>
    <t>RG2F50S*X</t>
  </si>
  <si>
    <t>ES_92896_RG2F50S*X_04052018154904_1164767</t>
  </si>
  <si>
    <t>RG2PDV40S*N</t>
  </si>
  <si>
    <t>ES_92896_RG2PDV40S*N_04052018155621_7279518</t>
  </si>
  <si>
    <t>RG2PDV40S*X</t>
  </si>
  <si>
    <t>ES_92896_RG2PDV40S*X_04052018155625_6975064</t>
  </si>
  <si>
    <t>RG2PDV50H*N</t>
  </si>
  <si>
    <t>ES_92896_RG2PDV50H*N_04052018155219_7637497</t>
  </si>
  <si>
    <t>ES_92896_RG2PDV50H*X_04052018155226_4759531</t>
  </si>
  <si>
    <t>ES_92896_RG2PDV50S*N_04032018182016_7318753</t>
  </si>
  <si>
    <t>ES_92896_RG2PDV50S*X_04032018182021_4647748</t>
  </si>
  <si>
    <t>ES_92896_RG2PV40S*N_04052018155839_9371313</t>
  </si>
  <si>
    <t>ES_92896_RG2PV40S*N19_02042020042109_9769814</t>
  </si>
  <si>
    <t>ES_92896_RG2PV40S*X_04052018155844_7081992</t>
  </si>
  <si>
    <t>ES_92896_RG2PV40S*X19_02042020042112_9497597</t>
  </si>
  <si>
    <t>ES_92896_RG2PV40T*N_04052018171656_4775594</t>
  </si>
  <si>
    <t>ES_92896_RG2PV40T*N19_02042020034835_2195222</t>
  </si>
  <si>
    <t>ES_92896_RG2PV40T*X_04052018171702_8724281</t>
  </si>
  <si>
    <t>ES_92896_RG2PV40T*X19_02042020034839_1334360</t>
  </si>
  <si>
    <t>ES_92896_RG2PV50H*N_04052018171645_6231844</t>
  </si>
  <si>
    <t>ES_92896_RG2PV50H*X_04052018171650_5545706</t>
  </si>
  <si>
    <t>ES_92896_RG2PV50S*N_04052018155530_6432568</t>
  </si>
  <si>
    <t>ES_92896_RG2PV50S*N19_02042020041833_8231527</t>
  </si>
  <si>
    <t>ES_92896_RG2PV50S*X_04052018155535_9126736</t>
  </si>
  <si>
    <t>ES_92896_RG2PV50S*X19_02042020041836_6007462</t>
  </si>
  <si>
    <t>ES_92896_RG2PV50T*N_04052018172330_9118059</t>
  </si>
  <si>
    <t>ES_92896_RG2PV50T*N19_02042020030348_9509837</t>
  </si>
  <si>
    <t>ES_92896_RG2PV50T*X_04052018172335_6620995</t>
  </si>
  <si>
    <t>ES_92896_RG2PV50T*X19_02042020030351_9761008</t>
  </si>
  <si>
    <t>ES_92896_URG1PV40S*N19_02042020045025_3826873</t>
  </si>
  <si>
    <t>ES_92896_URG1PV50S*N19_02062020210245_6995482</t>
  </si>
  <si>
    <t>URG2D40S*N</t>
  </si>
  <si>
    <t>ES_92896_URG2D40S*N_04052018171502_5805980</t>
  </si>
  <si>
    <t>URG2D50S*N</t>
  </si>
  <si>
    <t>ES_92896_URG2D50S*N_04052018171622_4836615</t>
  </si>
  <si>
    <t>ES_92896_URG2PDV40S*N_04052018155630_7160979</t>
  </si>
  <si>
    <t>ES_92896_URG2PDV50H*N_04052018155607_2370358</t>
  </si>
  <si>
    <t>ES_92896_URG2PDV50S*N_04032018182026_1802019</t>
  </si>
  <si>
    <t>ES_92896_URG2PV40T*N_04052018171706_8386808</t>
  </si>
  <si>
    <t>ES_92896_URG2PV40T*N19_02042020034849_8849268</t>
  </si>
  <si>
    <t>ES_92896_URG2PV50H*N_04052018155547_5723055</t>
  </si>
  <si>
    <t>URG2PV50T*N</t>
  </si>
  <si>
    <t>ES_92896_URG2PV50T*N_04052018172339_1125308</t>
  </si>
  <si>
    <t>URG2PV50T*N19</t>
  </si>
  <si>
    <t>ES_92896_URG2PV50T*N19_02042020030359_7897581</t>
  </si>
  <si>
    <t>Infiniti</t>
  </si>
  <si>
    <t>RTG-199HE</t>
  </si>
  <si>
    <t>ES_92896_RTG-199HE_10112018221610_6503799</t>
  </si>
  <si>
    <t>ES_92896_LC2PDV50H76*X_04132020110526_8652452</t>
  </si>
  <si>
    <t>ES_92896_LC2PDV50H*N_02062020205754_0934376</t>
  </si>
  <si>
    <t>ES_92896_LC2PDV50H*X_02062020205757_8677291</t>
  </si>
  <si>
    <t>ES_92896_RC2PDV50H*N_02062020205747_8130739</t>
  </si>
  <si>
    <t>ES_92896_RC2PDV50H*X_02062020205750_6953450</t>
  </si>
  <si>
    <t>ES_92896_RC2PV50H*N_04052018170944_4754036</t>
  </si>
  <si>
    <t>ES_92896_RE2H65T**-*****_02042020044853_2363096</t>
  </si>
  <si>
    <t>ES_92896_RE2H80T*-*****_05052020142208_3228372</t>
  </si>
  <si>
    <t>ES_92896_RG1PV40S*N19_02042020045019_4404327</t>
  </si>
  <si>
    <t>ES_92896_RG1PV40S*X19_02042020045022_3019295</t>
  </si>
  <si>
    <t>ES_92896_RG1PV50S*N19_02062020210235_0178685</t>
  </si>
  <si>
    <t>ES_92896_RG1PV50S*X19_02062020210241_5697536</t>
  </si>
  <si>
    <t>ES_92896_RG2D40S*N_04052018171508_2229903</t>
  </si>
  <si>
    <t>ES_92896_RG2D40S*X_04052018171512_0463970</t>
  </si>
  <si>
    <t>ES_92896_RG2D50S*N_04052018171628_9657355</t>
  </si>
  <si>
    <t>ES_92896_RG2D50S*X_04052018171633_0541381</t>
  </si>
  <si>
    <t>ES_92896_RG2F40S*N_04052018151239_2703279</t>
  </si>
  <si>
    <t>ES_92896_RG2F40S*X_04052018151244_6967611</t>
  </si>
  <si>
    <t>ES_92896_RG2F50S*N_04052018154901_7848934</t>
  </si>
  <si>
    <t>ES_92896_RG2F50S*X_04052018154906_7337519</t>
  </si>
  <si>
    <t>ES_92896_RG2PDV40S*N_04052018155623_3277548</t>
  </si>
  <si>
    <t>ES_92896_RG2PDV40S*X_04052018155628_0988227</t>
  </si>
  <si>
    <t>ES_92896_RG2PDV50H*N_04052018155223_0048259</t>
  </si>
  <si>
    <t>Lochinvar, LLC</t>
  </si>
  <si>
    <t>6 50 YTPDT*</t>
  </si>
  <si>
    <t>ES_1028919_6 50 YTPDT*_11182019221803_4731533</t>
  </si>
  <si>
    <t>GPHE 50*</t>
  </si>
  <si>
    <t>6 50 YTVIT*</t>
  </si>
  <si>
    <t>ES_1028919_6 50 YTVIT*_10172019152211_4597651</t>
  </si>
  <si>
    <t>6 75 HTPDT**</t>
  </si>
  <si>
    <t>ES_1028919_6 75 HTPDT**_11192019160528_1315401</t>
  </si>
  <si>
    <t>6 75 YTPDT*</t>
  </si>
  <si>
    <t>ES_1028919_6 75 YTPDT*_11192019160516_3134618</t>
  </si>
  <si>
    <t>GP5 50 HtPDT**</t>
  </si>
  <si>
    <t>GP6 50 HTPDT**</t>
  </si>
  <si>
    <t>ES_1028919_GP6 50 HTPDT**_11192019155249_5099533</t>
  </si>
  <si>
    <t>GP6 50 YTPDT*</t>
  </si>
  <si>
    <t>ES_1028919_GP6 50 YTPDT*_11182019221807_6204202</t>
  </si>
  <si>
    <t>GP6 50 YTVIT*</t>
  </si>
  <si>
    <t>ES_1028919_GP6 50 YTVIT*_10172019152215_9658370</t>
  </si>
  <si>
    <t>GP6 75 HTPDT**</t>
  </si>
  <si>
    <t>ES_1028919_GP6 75 HTPDT**_11192019160531_4041807</t>
  </si>
  <si>
    <t>GP6 75 YTPDT*</t>
  </si>
  <si>
    <t>ES_1028919_GP6 75 YTPDT*_11192019160521_3876939</t>
  </si>
  <si>
    <t>Navien, Inc.</t>
  </si>
  <si>
    <t>Navien</t>
  </si>
  <si>
    <t>NPE</t>
  </si>
  <si>
    <t>NPE-150S</t>
  </si>
  <si>
    <t>ES_1074959_NPE-150S_04052018132639_4639677</t>
  </si>
  <si>
    <t>NPE-180A</t>
  </si>
  <si>
    <t>ES_1074959_NPE-180A_04052018132724_7092139</t>
  </si>
  <si>
    <t>NPE-180S</t>
  </si>
  <si>
    <t>ES_1074959_NPE-180S_04052018132858_8334655</t>
  </si>
  <si>
    <t>NPE-210A</t>
  </si>
  <si>
    <t>ES_1074959_NPE-210A_04052018132717_5226595</t>
  </si>
  <si>
    <t>NPE-210S</t>
  </si>
  <si>
    <t>ES_1074959_NPE-210S_04052018132942_2630281</t>
  </si>
  <si>
    <t>NPE-240A</t>
  </si>
  <si>
    <t>ES_1074959_NPE-240A_04052018132805_4379614</t>
  </si>
  <si>
    <t>NPE-240S</t>
  </si>
  <si>
    <t>ES_1074959_NPE-240S_04052018132816_3116022</t>
  </si>
  <si>
    <t>Noritz America Corporation</t>
  </si>
  <si>
    <t>Noritz</t>
  </si>
  <si>
    <t>EZ111DV (GQ-C3259WX-FF US)</t>
  </si>
  <si>
    <t>ES_1070591_EZ111DV (GQ-C3259WX-FF US)_09202018141803_0590650</t>
  </si>
  <si>
    <t>EZ111DV (GQ-C3260WX-FF US)</t>
  </si>
  <si>
    <t>Natural Gas,Propane</t>
  </si>
  <si>
    <t>ES_1070591_EZ111DV (GQ-C3260WX-FF US)_08132019003529_6651592</t>
  </si>
  <si>
    <t>EZ98DV (GQ-C2859WX-FF US)</t>
  </si>
  <si>
    <t>ES_1070591_EZ98DV (GQ-C2859WX-FF US)_09202018143728_1282162</t>
  </si>
  <si>
    <t>EZ98DV (GQ-C2860WX-FF US)</t>
  </si>
  <si>
    <t>ES_1070591_EZ98DV (GQ-C2860WX-FF US)_08132019220700_6662932</t>
  </si>
  <si>
    <t>NCC199CDV (GQ-C3259WZ-FF US)</t>
  </si>
  <si>
    <t>ES_1070591_NCC199CDV (GQ-C3259WZ-FF US)_10122018190639_9168115</t>
  </si>
  <si>
    <t>NCC199CDV (GQ-C3260WZ-FF US)</t>
  </si>
  <si>
    <t>ES_1070591_NCC199CDV (GQ-C3260WZ-FF US)_08132019220651_0336503</t>
  </si>
  <si>
    <t>NCC199DV (GQ-C3257WZ-FF US)</t>
  </si>
  <si>
    <t>ES_1070591_NCC199DV (GQ-C3257WZ-FF US)_10122018191601_7830675</t>
  </si>
  <si>
    <t>NCC199OD (GQ-C3257WZ US)</t>
  </si>
  <si>
    <t>ES_1070591_NCC199OD (GQ-C3257WZ US)_10122018192048_7959010</t>
  </si>
  <si>
    <t>NRC111DV (GQ-C3257WX-FF US)</t>
  </si>
  <si>
    <t>ES_1070591_NRC111DV (GQ-C3257WX-FF US)_09202018143905_7457995</t>
  </si>
  <si>
    <t>NRC111OD (GQ-C3257WX US)</t>
  </si>
  <si>
    <t>ES_1070591_NRC111OD (GQ-C3257WX US)_09202018144412_4186312</t>
  </si>
  <si>
    <t>NRC661A</t>
  </si>
  <si>
    <t>NRC661A-DV-LP</t>
  </si>
  <si>
    <t>ES_1070591_NRC661A-DV-LP_04052018171238_3909955</t>
  </si>
  <si>
    <t>NRC661A-DV-NG</t>
  </si>
  <si>
    <t>ES_1070591_NRC661A-DV-NG_04052018171235_7737203</t>
  </si>
  <si>
    <t>NRC661A-OD-LP</t>
  </si>
  <si>
    <t>ES_1070591_NRC661A-OD-LP_04052018171242_1969299</t>
  </si>
  <si>
    <t>NRC661A-OD-NG</t>
  </si>
  <si>
    <t>ES_1070591_NRC661A-OD-NG_04052018171240_2939627</t>
  </si>
  <si>
    <t>NRC663</t>
  </si>
  <si>
    <t>NRC663-FSV-LP</t>
  </si>
  <si>
    <t>ES_1070591_NRC663-FSV-LP_04052018171250_0506274</t>
  </si>
  <si>
    <t>NRC663-FSV-NG</t>
  </si>
  <si>
    <t>ES_1070591_NRC663-FSV-NG_04052018171248_8444959</t>
  </si>
  <si>
    <t>NRC711</t>
  </si>
  <si>
    <t>NRC711-DV-LP</t>
  </si>
  <si>
    <t>ES_1070591_NRC711-DV-LP_04032018181008_1045517</t>
  </si>
  <si>
    <t>NRC711-DV-NG</t>
  </si>
  <si>
    <t>ES_1070591_NRC711-DV-NG_04032018181019_8178742</t>
  </si>
  <si>
    <t>NRC711-OD-LP</t>
  </si>
  <si>
    <t>ES_1070591_NRC711-OD-LP_04032018181016_5594040</t>
  </si>
  <si>
    <t>NRC711-OD-NG</t>
  </si>
  <si>
    <t>ES_1070591_NRC711-OD-NG_04032018181005_5221429</t>
  </si>
  <si>
    <t>NRC98DV (GQ-C2857WS-FF US)</t>
  </si>
  <si>
    <t>ES_1070591_NRC98DV (GQ-C2857WS-FF US)_09202018144555_2467670</t>
  </si>
  <si>
    <t>NRC98OD (GQ-C2857WS US)</t>
  </si>
  <si>
    <t>ES_1070591_NRC98OD (GQ-C2857WS US)_10112018212315_9654499</t>
  </si>
  <si>
    <t>ES_1070591_NRC98OD (GQ-C2857WS US)_10122018185646_2387129</t>
  </si>
  <si>
    <t>NRCP1112</t>
  </si>
  <si>
    <t>NRCP1112-DV-LP</t>
  </si>
  <si>
    <t>ES_1070591_NRCP1112-DV-LP_04052018172322_8473231</t>
  </si>
  <si>
    <t>NRCP1112-DV-NG</t>
  </si>
  <si>
    <t>ES_1070591_NRCP1112-DV-NG_04052018172320_1951815</t>
  </si>
  <si>
    <t>NRCP111-DV</t>
  </si>
  <si>
    <t>ES_1070591_NRCP111-DV_08282019151544_0462306</t>
  </si>
  <si>
    <t>NRCP982</t>
  </si>
  <si>
    <t>NRCP982-DV-LP</t>
  </si>
  <si>
    <t>ES_1070591_NRCP982-DV-LP_04052018171640_1204144</t>
  </si>
  <si>
    <t>NRCP982-DV-NG</t>
  </si>
  <si>
    <t>ES_1070591_NRCP982-DV-NG_04052018171638_3635952</t>
  </si>
  <si>
    <t>NRCP98-DV</t>
  </si>
  <si>
    <t>ES_1070591_NRCP98-DV_08282019151429_0429888</t>
  </si>
  <si>
    <t>NRCR111DV (GQ-C3260WXQ-FF US)</t>
  </si>
  <si>
    <t>ES_1070591_NRCR111DV (GQ-C3260WXQ-FF US)_08132019220705_6358478</t>
  </si>
  <si>
    <t>NRCR92DV (GQ-C2660WXQ-FF US)</t>
  </si>
  <si>
    <t>ES_1070591_NRCR92DV (GQ-C2660WXQ-FF US)_08132019220657_3761803</t>
  </si>
  <si>
    <t>PAVILION</t>
  </si>
  <si>
    <t>PR199DV (GQ-C3260WXQ-FF PB US)</t>
  </si>
  <si>
    <t>ES_1070591_PR199DV (GQ-C3260WXQ-FF PB US)_05042020150222_7464554</t>
  </si>
  <si>
    <t>UT199DV (GQ-C3260WX-FF PB US)</t>
  </si>
  <si>
    <t>ES_1070591_UT199DV (GQ-C3260WX-FF PB US)_05042020150214_2193209</t>
  </si>
  <si>
    <t>THERMALUX</t>
  </si>
  <si>
    <t>NERC11DV (GQ-C3257WX-FF ET US)</t>
  </si>
  <si>
    <t>ES_1070591_NERC11DV (GQ-C3257WX-FF ET US)_03312020163201_779297</t>
  </si>
  <si>
    <t>NERC98DV (GQ-C2857WS-FF ET US)</t>
  </si>
  <si>
    <t>ES_1070591_NERC98DV (GQ-C2857WS-FF ET US)_03312020163201_395869</t>
  </si>
  <si>
    <t>Radiant Bruciatori S.P.A.</t>
  </si>
  <si>
    <t>Radiant</t>
  </si>
  <si>
    <t>SFK 55</t>
  </si>
  <si>
    <t>ES_1136069_SFK 55_09152016040348_70050009</t>
  </si>
  <si>
    <t>Rheem-Ruud Manufacturing</t>
  </si>
  <si>
    <t>EcoSmart</t>
  </si>
  <si>
    <t>RTGH-84XLN-2</t>
  </si>
  <si>
    <t>ESGH-84-XLN-2</t>
  </si>
  <si>
    <t>ES_1045829_ESGH-84-XLN-2_04162020153315_7694848</t>
  </si>
  <si>
    <t>RTGH-84XLP-2</t>
  </si>
  <si>
    <t>ES_1045829_RTGH-84XLP-2_04162020153312_5657174</t>
  </si>
  <si>
    <t>RTGH-90XLN-2</t>
  </si>
  <si>
    <t>ES_1045829_RTGH-90XLN-2_04162020115324_692638</t>
  </si>
  <si>
    <t>RTGH-90XLP-2</t>
  </si>
  <si>
    <t>ES_1045829_RTGH-90XLP-2_04162020153306_9242855</t>
  </si>
  <si>
    <t>RTGH-95XLN-2</t>
  </si>
  <si>
    <t>RTGH-95XELN-2</t>
  </si>
  <si>
    <t>ES_1045829_RTGH-95XELN-2_04162020153235_135651</t>
  </si>
  <si>
    <t>RTGH-95XELP-2</t>
  </si>
  <si>
    <t>ES_1045829_RTGH-95XELP-2_04162020153241_9973090</t>
  </si>
  <si>
    <t>ES_1045829_RTGH-95XLN-2_04162020115324_900342</t>
  </si>
  <si>
    <t>RTGH-95XLP-2</t>
  </si>
  <si>
    <t>ES_1045829_RTGH-95XLP-2_04162020153247_4124372</t>
  </si>
  <si>
    <t>RTGH-C95DVLN</t>
  </si>
  <si>
    <t>ES_1045829_RTGH-C95DVLN_04052018144944_4633178</t>
  </si>
  <si>
    <t>RTGH-C95DVLP</t>
  </si>
  <si>
    <t>ES_1045829_RTGH-C95DVLP_04052018144946_9518391</t>
  </si>
  <si>
    <t>RTGH-C95XLN</t>
  </si>
  <si>
    <t>ES_1045829_RTGH-C95XLN_04052018145114_0970979</t>
  </si>
  <si>
    <t>RTGH-C95XLP</t>
  </si>
  <si>
    <t>ES_1045829_RTGH-C95XLP_04052018145117_2475886</t>
  </si>
  <si>
    <t>RTGH-CM95XLN</t>
  </si>
  <si>
    <t>RTGH-CM95XLP</t>
  </si>
  <si>
    <t>ES_1045829_RTGH-CM95XLP_04052018145119_1505557</t>
  </si>
  <si>
    <t>Hybrid Electric Water Heater</t>
  </si>
  <si>
    <t>12E80-HP</t>
  </si>
  <si>
    <t>ES_1045829_12E80-HP_08012018005730_9348886</t>
  </si>
  <si>
    <t>CRMTGH95DVLN-1</t>
  </si>
  <si>
    <t>ES_1045829_CRMTGH95DVLN-1_04052018144901_9763209</t>
  </si>
  <si>
    <t>RMTGH84DVLN-1</t>
  </si>
  <si>
    <t>ES_1045829_RMTGH84DVLN-1_04052018143514_0444300</t>
  </si>
  <si>
    <t>RMTGH84DVLP-1</t>
  </si>
  <si>
    <t>ES_1045829_RMTGH84DVLP-1_04052018143517_0553767</t>
  </si>
  <si>
    <t>RMTGH84XLN-1</t>
  </si>
  <si>
    <t>ES_1045829_RMTGH84XLN-1_04052018143152_3119782</t>
  </si>
  <si>
    <t>RMTGH84XLN-2</t>
  </si>
  <si>
    <t>ES_1045829_RMTGH84XLN-2_04162020153315_6866139</t>
  </si>
  <si>
    <t>RMTGH84XLP-1</t>
  </si>
  <si>
    <t>ES_1045829_RMTGH84XLP-1_04052018143154_5181096</t>
  </si>
  <si>
    <t>RMTGH84XLP-2</t>
  </si>
  <si>
    <t>ES_1045829_RMTGH84XLP-2_04162020153315_2114464</t>
  </si>
  <si>
    <t>RMTGH90DVLN-1</t>
  </si>
  <si>
    <t>ES_1045829_RMTGH90DVLN-1_04052018143304_3249693</t>
  </si>
  <si>
    <t>RMTGH90DVLP-1</t>
  </si>
  <si>
    <t>ES_1045829_RMTGH90DVLP-1_04052018143306_6390802</t>
  </si>
  <si>
    <t>RMTGH90XLN-1</t>
  </si>
  <si>
    <t>ES_1045829_RMTGH90XLN-1_04052018151130_1155316</t>
  </si>
  <si>
    <t>RMTGH90XLN-2</t>
  </si>
  <si>
    <t>ES_1045829_RMTGH90XLN-2_04162020153311_9544753</t>
  </si>
  <si>
    <t>RMTGH90XLP-1</t>
  </si>
  <si>
    <t>ES_1045829_RMTGH90XLP-1_04052018151132_9869342</t>
  </si>
  <si>
    <t>RMTGH90XLP-2</t>
  </si>
  <si>
    <t>ES_1045829_RMTGH90XLP-2_04162020153310_2166055</t>
  </si>
  <si>
    <t>RMTGH95DVELN-1</t>
  </si>
  <si>
    <t>ES_1045829_RMTGH95DVELN-1_04052018144939_5319316</t>
  </si>
  <si>
    <t>RMTGH95DVELP-1</t>
  </si>
  <si>
    <t>ES_1045829_RMTGH95DVELP-1_04052018144942_7347610</t>
  </si>
  <si>
    <t>ESGH-84-XLP-2</t>
  </si>
  <si>
    <t>ES_1045829_ESGH-84-XLP-2_04162020153315_7967034</t>
  </si>
  <si>
    <t>ESGH-90-XLN-2</t>
  </si>
  <si>
    <t>ES_1045829_ESGH-90-XLN-2_04162020153312_3028525</t>
  </si>
  <si>
    <t>ESGH-90-XLP-2</t>
  </si>
  <si>
    <t>ES_1045829_ESGH-90-XLP-2_04162020153312_6009703</t>
  </si>
  <si>
    <t>ESGH-95-XLN-2</t>
  </si>
  <si>
    <t>ES_1045829_ESGH-95-XLN-2_04162020153305_6749580</t>
  </si>
  <si>
    <t>ESGH-95-XLP-2</t>
  </si>
  <si>
    <t>ES_1045829_ESGH-95-XLP-2_04162020153306_7815771</t>
  </si>
  <si>
    <t>ECOH160XLN-2</t>
  </si>
  <si>
    <t>ES_1045829_ECOH160XLN-2_04162020153312_4954413</t>
  </si>
  <si>
    <t>ECOH160XLP-2</t>
  </si>
  <si>
    <t>ES_1045829_ECOH160XLP-2_04162020153313_1730785</t>
  </si>
  <si>
    <t>ECOH180XELN-2</t>
  </si>
  <si>
    <t>ES_1045829_ECOH180XELN-2_04162020153309_6543326</t>
  </si>
  <si>
    <t>ECOH180XELP-2</t>
  </si>
  <si>
    <t>ES_1045829_ECOH180XELP-2_04162020153306_8613293</t>
  </si>
  <si>
    <t>ECOH180XLN-2</t>
  </si>
  <si>
    <t>ES_1045829_ECOH180XLN-2_04162020153305_2312000</t>
  </si>
  <si>
    <t>ECOH180XLP-2</t>
  </si>
  <si>
    <t>ES_1045829_ECOH180XLP-2_04162020153305_885114</t>
  </si>
  <si>
    <t>ECOH200XELN-2</t>
  </si>
  <si>
    <t>ES_1045829_ECOH200XELN-2_04162020153247_7873171</t>
  </si>
  <si>
    <t>ECOH200XELP-2</t>
  </si>
  <si>
    <t>ES_1045829_ECOH200XELP-2_04162020153253_3778158</t>
  </si>
  <si>
    <t>ECOH200XLN-2</t>
  </si>
  <si>
    <t>ES_1045829_ECOH200XLN-2_04162020153252_118533</t>
  </si>
  <si>
    <t>ECOH200XLP-2</t>
  </si>
  <si>
    <t>ES_1045829_ECOH200XLP-2_04162020153258_1122696</t>
  </si>
  <si>
    <t>PRO+G40-38U RH67 PD</t>
  </si>
  <si>
    <t>ES_1045829_PRO+G40-38U RH67 PD_08012018011719_7052526</t>
  </si>
  <si>
    <t>RHEEM SOLPAK</t>
  </si>
  <si>
    <t>RS120-64BP-2G RUS120-64BP-2G RMS120-64BP-2G</t>
  </si>
  <si>
    <t>ES_1044529_RS120-64BP-2G RUS120-64BP-2G RMS120-64BP-2G_12112011110300_1004918</t>
  </si>
  <si>
    <t>RS120-64BP RUS120-64BP RMS120-64BP</t>
  </si>
  <si>
    <t>ES_1044529_RS120-64BP RUS120-64BP RMS120-64BP_12112011111100_0903302</t>
  </si>
  <si>
    <t>RS120-64BP-TG</t>
  </si>
  <si>
    <t>Atmospheric Vent</t>
  </si>
  <si>
    <t>Tankless</t>
  </si>
  <si>
    <t>ES_1044529_RS120-64BP-TG_12112011110600_1004803</t>
  </si>
  <si>
    <t>RS80-32BP</t>
  </si>
  <si>
    <t>ES_1044529_RS80-32BP_12112011111000_0903303</t>
  </si>
  <si>
    <t>RS80-40BP</t>
  </si>
  <si>
    <t>ES_1044529_RS80-40BP_12112011110900_0903304</t>
  </si>
  <si>
    <t>RS80-40BP-TG</t>
  </si>
  <si>
    <t>ES_1044529_RS80-40BP-TG_12112011110800_1004801</t>
  </si>
  <si>
    <t>RS80-48BP-2G RUS80-48BP-2G RMS80-48BP-2G</t>
  </si>
  <si>
    <t>ES_1044529_RS80-48BP-2G RUS80-48BP-2G RMS80-48BP-2G_12112011110400_1004903</t>
  </si>
  <si>
    <t>RS80-48BP-TG</t>
  </si>
  <si>
    <t>ES_1044529_RS80-48BP-TG_12112011110700_1004802</t>
  </si>
  <si>
    <t>RTGH-84XLN-1</t>
  </si>
  <si>
    <t>ES_1045829_RTGH-84XLN-1_04052018143119_2907803</t>
  </si>
  <si>
    <t>ES_1045829_RTGH-84XLN-2_04162020115326_1842681</t>
  </si>
  <si>
    <t>ES_92896_URG2PV50T*N_04052018172341_6218264</t>
  </si>
  <si>
    <t>ES_92896_URG2PV50T*N19_02042020030402_1005672</t>
  </si>
  <si>
    <t>CALENTADORES DE AMERICA SA de CV</t>
  </si>
  <si>
    <t>HPWH50G-AS</t>
  </si>
  <si>
    <t>ES_1137420_HPWH50G-AS_08012018010929_9330355</t>
  </si>
  <si>
    <t>PV40TLN</t>
  </si>
  <si>
    <t>PV40TLN6</t>
  </si>
  <si>
    <t>ES_1137420_PV40TLN6_06252019101934_4094711</t>
  </si>
  <si>
    <t>PV50SLN</t>
  </si>
  <si>
    <t>PV50SLN6</t>
  </si>
  <si>
    <t>ES_1137420_PV50SLN6_06252019104702_7395367</t>
  </si>
  <si>
    <t>PV50TLN</t>
  </si>
  <si>
    <t>PV50TLN6</t>
  </si>
  <si>
    <t>ES_1137420_PV50TLN6_06252019104221_5639398</t>
  </si>
  <si>
    <t>GD Midea Heating &amp; Ventilating Equipment Co.,Ltd.</t>
  </si>
  <si>
    <t>MDV</t>
  </si>
  <si>
    <t>RSJ-15/190RDN3-D</t>
  </si>
  <si>
    <t>ES_1098357_RSJ-15/190RDN3-D_04032018180340_9204561</t>
  </si>
  <si>
    <t>Midea</t>
  </si>
  <si>
    <t>ES_1098357_RSJ-15/190RDN3-D_04032018180349_9991093</t>
  </si>
  <si>
    <t>GE Appliances, a Haier Company</t>
  </si>
  <si>
    <t>GE</t>
  </si>
  <si>
    <t>GT50C10BAM-TG</t>
  </si>
  <si>
    <t>Direct ICS</t>
  </si>
  <si>
    <t>Batch</t>
  </si>
  <si>
    <t>ES_1123206_GT50C10BAM-TG_000119001100000042902</t>
  </si>
  <si>
    <t>Giant Factories, Inc.</t>
  </si>
  <si>
    <t>Best Canadian</t>
  </si>
  <si>
    <t>GG40-38LFD-N1U</t>
  </si>
  <si>
    <t>ES_1114734_GG40-38LFD-N1U_12102018011822_70208067</t>
  </si>
  <si>
    <t>GG40-38LFPV2-P2U</t>
  </si>
  <si>
    <t>ES_1114734_GG40-38LFPV2-P2U_12102018011822_70208067</t>
  </si>
  <si>
    <t>GG40-38TFPDV1-N2U</t>
  </si>
  <si>
    <t>ES_1114734_GG40-38TFPDV1-N2U_12102018011822_70208067</t>
  </si>
  <si>
    <t>GG40-40LFPV2-N2U</t>
  </si>
  <si>
    <t>ES_1114734_GG40-40LFPV2-N2U_12102018011822_70208067</t>
  </si>
  <si>
    <t>GG50-38LFPV2-P2U</t>
  </si>
  <si>
    <t>ES_1114734_GG50-38LFPV2-P2U_12102018011822_70208067</t>
  </si>
  <si>
    <t>GG50-38TFPDV1-N2U</t>
  </si>
  <si>
    <t>ES_1114734_GG50-38TFPDV1-N2U_12102018011822_70208067</t>
  </si>
  <si>
    <t>GG50-40LFD-N1U</t>
  </si>
  <si>
    <t>ES_1114734_GG50-40LFD-N1U_12102018011822_70208067</t>
  </si>
  <si>
    <t>GG50-40LFPV2-N2U</t>
  </si>
  <si>
    <t>ES_1114734_GG50-40LFPV2-N2U_12102018011822_70208067</t>
  </si>
  <si>
    <t>GG50-58LFPV1-P2U</t>
  </si>
  <si>
    <t>ES_1114734_GG50-58LFPV1-P2U_12102018011822_70208067</t>
  </si>
  <si>
    <t>GG50-62LFPDV1-N2U</t>
  </si>
  <si>
    <t>ES_1114734_GG50-62LFPDV1-N2U_12102018011822_70208067</t>
  </si>
  <si>
    <t>GG50-62LFPDV1-P2U</t>
  </si>
  <si>
    <t>ES_1114734_GG50-62LFPDV1-P2U_12102018011822_70208067</t>
  </si>
  <si>
    <t>GG50-62LFPV1-N2U</t>
  </si>
  <si>
    <t>ES_1114734_GG50-62LFPV1-N2U_12102018011822_70208067</t>
  </si>
  <si>
    <t>Giant</t>
  </si>
  <si>
    <t>HPWH50G</t>
  </si>
  <si>
    <t>ES_1114734_HPWH50G_04032018195024_2595480</t>
  </si>
  <si>
    <t>UG40-38LFD-N1U</t>
  </si>
  <si>
    <t>ES_1114734_UG40-38LFD-N1U_04032018194221_3486160</t>
  </si>
  <si>
    <t>UG40-38LFD-N1U-US</t>
  </si>
  <si>
    <t>ES_1114734_UG40-38LFD-N1U-US_04032018194219_8393203</t>
  </si>
  <si>
    <t>UG40-38LFPV1-P2U</t>
  </si>
  <si>
    <t>ES_1114734_UG40-38LFPV1-P2U_04032018194001_5938442</t>
  </si>
  <si>
    <t>UG40-38LFPV1-P2U-US</t>
  </si>
  <si>
    <t>ES_1114734_UG40-38LFPV1-P2U-US_04032018193958_1401893</t>
  </si>
  <si>
    <t>UG40-38LFPV2-P2U</t>
  </si>
  <si>
    <t>ES_1114734_UG40-38LFPV2-P2U_04032018194006_7760559</t>
  </si>
  <si>
    <t>UG40-38LFPV2-P2U-US</t>
  </si>
  <si>
    <t>ES_1114734_UG40-38LFPV2-P2U-US_04032018194003_1587807</t>
  </si>
  <si>
    <t>UG40-38TFPDV1-N2U</t>
  </si>
  <si>
    <t>ES_1114734_UG40-38TFPDV1-N2U_04032018193913_3947222</t>
  </si>
  <si>
    <t>UG40-38TFPDV1-N2U-US</t>
  </si>
  <si>
    <t>ES_1114734_UG40-38TFPDV1-N2U-US_04032018193910_2234572</t>
  </si>
  <si>
    <t>UG40-38TFPDV-N2U</t>
  </si>
  <si>
    <t>ES_1114734_UG40-38TFPDV-N2U_04032018193908_3553565</t>
  </si>
  <si>
    <t>UG40-38TFPDV-N2U-US</t>
  </si>
  <si>
    <t>ES_1114734_UG40-38TFPDV-N2U-US_04032018193905_1840915</t>
  </si>
  <si>
    <t>UG40-40LFPV1-N2U</t>
  </si>
  <si>
    <t>ES_1114734_UG40-40LFPV1-N2U_04032018193922_1683394</t>
  </si>
  <si>
    <t>UG40-40LFPV1-N2U-US</t>
  </si>
  <si>
    <t>ES_1114734_UG40-40LFPV1-N2U-US_04032018193919_8018896</t>
  </si>
  <si>
    <t>UG40-40LFPV2-N2U</t>
  </si>
  <si>
    <t>ES_1114734_UG40-40LFPV2-N2U_04032018193926_7757869</t>
  </si>
  <si>
    <t>UG40-40LFPV2-N2U-US</t>
  </si>
  <si>
    <t>ES_1114734_UG40-40LFPV2-N2U-US_04032018193924_9076862</t>
  </si>
  <si>
    <t>UG50-38LFPV1-P2U</t>
  </si>
  <si>
    <t>ES_1114734_UG50-38LFPV1-P2U_04032018194044_6122630</t>
  </si>
  <si>
    <t>UG50-38LFPV1-P2U-US</t>
  </si>
  <si>
    <t>ES_1114734_UG50-38LFPV1-P2U-US_04032018194042_2458133</t>
  </si>
  <si>
    <t>UG50-38LFPV2-P2U</t>
  </si>
  <si>
    <t>ES_1114734_UG50-38LFPV2-P2U_04032018194049_5752137</t>
  </si>
  <si>
    <t>UG50-38LFPV2-P2U-US</t>
  </si>
  <si>
    <t>ES_1114734_UG50-38LFPV2-P2U-US_04032018194047_3690822</t>
  </si>
  <si>
    <t>UG50-38TFPDV1-N2U</t>
  </si>
  <si>
    <t>ES_1114734_UG50-38TFPDV1-N2U_04032018194101_9665476</t>
  </si>
  <si>
    <t>UG50-38TFPDV1-N2U-US</t>
  </si>
  <si>
    <t>ES_1114734_UG50-38TFPDV1-N2U-US_04032018194059_5128927</t>
  </si>
  <si>
    <t>UG50-38TFPDV-N2U</t>
  </si>
  <si>
    <t>ES_1114734_UG50-38TFPDV-N2U_04032018194056_2544225</t>
  </si>
  <si>
    <t>UG50-38TFPDV-N2U-US</t>
  </si>
  <si>
    <t>ES_1114734_UG50-38TFPDV-N2U-US_04032018194054_6371472</t>
  </si>
  <si>
    <t>UG50-40LFD-N1U</t>
  </si>
  <si>
    <t>ES_1114734_UG50-40LFD-N1U_04032018194213_3572463</t>
  </si>
  <si>
    <t>UG50-40LFD-N1U-US</t>
  </si>
  <si>
    <t>ES_1114734_UG50-40LFD-N1U-US_04032018194211_2067556</t>
  </si>
  <si>
    <t>UG50-40LFPV1-N2U</t>
  </si>
  <si>
    <t>ES_1114734_UG50-40LFPV1-N2U_04032018193829_0693956</t>
  </si>
  <si>
    <t>UG50-40LFPV1-N2U-US</t>
  </si>
  <si>
    <t>ES_1114734_UG50-40LFPV1-N2U-US_04032018193826_3997816</t>
  </si>
  <si>
    <t>UG50-40LFPV2-N2U</t>
  </si>
  <si>
    <t>ES_1114734_UG50-40LFPV2-N2U_04032018193834_6594491</t>
  </si>
  <si>
    <t>UG50-40LFPV2-N2U-US</t>
  </si>
  <si>
    <t>ES_1114734_UG50-40LFPV2-N2U-US_04032018193832_8469891</t>
  </si>
  <si>
    <t>UG50-58LFPV1-P2U</t>
  </si>
  <si>
    <t>ES_1114734_UG50-58LFPV1-P2U_04032018193820_7988596</t>
  </si>
  <si>
    <t>UG50-58LFPV1-P2U-US</t>
  </si>
  <si>
    <t>ES_1114734_UG50-58LFPV1-P2U-US_04032018193817_3767691</t>
  </si>
  <si>
    <t>UG50-62LFPDV1-N2U</t>
  </si>
  <si>
    <t>ES_1114734_UG50-62LFPDV1-N2U_04032018193716_3646643</t>
  </si>
  <si>
    <t>UG50-62LFPDV1-N2U-US</t>
  </si>
  <si>
    <t>ES_1114734_UG50-62LFPDV1-N2U-US_04032018193713_3362452</t>
  </si>
  <si>
    <t>UG50-62LFPDV1-P2U</t>
  </si>
  <si>
    <t>ES_1114734_UG50-62LFPDV1-P2U_04032018193654_8073935</t>
  </si>
  <si>
    <t>UG50-62LFPDV1-P2U-US</t>
  </si>
  <si>
    <t>ES_1114734_UG50-62LFPDV1-P2U-US_04032018193651_7092417</t>
  </si>
  <si>
    <t>UG50-62LFPV1-N2U</t>
  </si>
  <si>
    <t>ES_1114734_UG50-62LFPV1-N2U_04032018194016_5987881</t>
  </si>
  <si>
    <t>UG50-62LFPV1-N2U-US</t>
  </si>
  <si>
    <t>ES_1114734_UG50-62LFPV1-N2U-US_04032018194013_0687182</t>
  </si>
  <si>
    <t>Glow Technologies Inc</t>
  </si>
  <si>
    <t>Glow Brand Manufacturing Inc.</t>
  </si>
  <si>
    <t>Glow T180</t>
  </si>
  <si>
    <t>ES_1139213_Glow T180_09202017073101_38415</t>
  </si>
  <si>
    <t>ES_1139213_Glow T180_02072018160338_5934717</t>
  </si>
  <si>
    <t>Gree Electric Appliances Inc. of Zhuhai</t>
  </si>
  <si>
    <t>GREE</t>
  </si>
  <si>
    <t>GRS-2.6/D270ANbA-D</t>
  </si>
  <si>
    <t>ES_1105164_GRS-2.6/D270ANbA-D_05032016061744_6264046</t>
  </si>
  <si>
    <t>GREENoneTEC Solarindustrie</t>
  </si>
  <si>
    <t>SOLPAL PLUS</t>
  </si>
  <si>
    <t>SOLPAL-SOLCRAFTE</t>
  </si>
  <si>
    <t>SOLPAL PLUS L-Extra</t>
  </si>
  <si>
    <t>ES_0_SOLPAL Plus L-Extra_000119001400000043108</t>
  </si>
  <si>
    <t>SOLPAL PLUS L-GT</t>
  </si>
  <si>
    <t>ES_91333_SOLPAL Plus L_000119001100000040709</t>
  </si>
  <si>
    <t>Sunpad</t>
  </si>
  <si>
    <t>SUNPAD</t>
  </si>
  <si>
    <t>Sunpad Double E</t>
  </si>
  <si>
    <t>ES_1144056_Sunpad Double E_000119001200000043204</t>
  </si>
  <si>
    <t>Sunpad Double GT</t>
  </si>
  <si>
    <t>ES_1144056_Sunpad Double GT_000119001100000043203</t>
  </si>
  <si>
    <t>IBC Technologies Inc.</t>
  </si>
  <si>
    <t>IBC Technologies</t>
  </si>
  <si>
    <t>SFT 199</t>
  </si>
  <si>
    <t>ES_1084006_SFT 199_03252020213619_0356952</t>
  </si>
  <si>
    <t>Intellihot Inc</t>
  </si>
  <si>
    <t>Intellihot</t>
  </si>
  <si>
    <t>i200</t>
  </si>
  <si>
    <t>ES_1084851_i200_05012015121331_1023806</t>
  </si>
  <si>
    <t>i200P</t>
  </si>
  <si>
    <t>ES_1084851_i200P_05012015121331_1023806</t>
  </si>
  <si>
    <t>LAARS Heating Systems Company</t>
  </si>
  <si>
    <t>Laars</t>
  </si>
  <si>
    <t>Mascot ST</t>
  </si>
  <si>
    <t>MSTWW199N</t>
  </si>
  <si>
    <t>ES_1108210_MSTWW199N_09062016112221_1024067</t>
  </si>
  <si>
    <t>LG Electronics, Inc.</t>
  </si>
  <si>
    <t>ES_1118034_R5TT20F-SA0_10022019114037_80007594</t>
  </si>
  <si>
    <t>VG6250T100NV*</t>
  </si>
  <si>
    <t>ES_1028919_VG6250T100NV*_12132019055059_1483274</t>
  </si>
  <si>
    <t>VG6250T100PV**</t>
  </si>
  <si>
    <t>ES_1028919_VG6250T100PV**_12132019055109_0347295</t>
  </si>
  <si>
    <t>VG6250T76NV*</t>
  </si>
  <si>
    <t>ES_1028919_VG6250T76NV*_02132020223453_6387906</t>
  </si>
  <si>
    <t>VG6275T100NV*</t>
  </si>
  <si>
    <t>ES_1028919_VG6275T100NV*_12132019055030_5347777</t>
  </si>
  <si>
    <t>VG6275T100PV**</t>
  </si>
  <si>
    <t>ES_1028919_VG6275T100PV**_12132019055039_5433297</t>
  </si>
  <si>
    <t>GDHE 50*</t>
  </si>
  <si>
    <t>ES_1028919_GDHE 50*_11182019221759_4338658</t>
  </si>
  <si>
    <t>GDHE 50**</t>
  </si>
  <si>
    <t>ES_1028919_GDHE 50**_11182019221811_4296565</t>
  </si>
  <si>
    <t>GDHE 75*</t>
  </si>
  <si>
    <t>ES_1028919_GDHE 75*_11192019154934_3643313</t>
  </si>
  <si>
    <t>GDHE 75**</t>
  </si>
  <si>
    <t>ES_1028919_GDHE 75**_11192019160525_8937659</t>
  </si>
  <si>
    <t>ES_1028919_GPHE 50*_10172019152208_8631858</t>
  </si>
  <si>
    <t>6G50100NPDVH*</t>
  </si>
  <si>
    <t>ES_1028919_6G50100NPDVH*_12132019055104_3249207</t>
  </si>
  <si>
    <t>6G50100PPDVH*</t>
  </si>
  <si>
    <t>ES_1028919_6G50100PPDVH*_12132019055113_1415900</t>
  </si>
  <si>
    <t>6G5076NVC*</t>
  </si>
  <si>
    <t>ES_1028919_6G5076NVC*_02132020223456_2910106</t>
  </si>
  <si>
    <t>6G75100NPDVH*</t>
  </si>
  <si>
    <t>6G75100NPDVH02*</t>
  </si>
  <si>
    <t>ES_1028919_6G75100NPDVH02*_12132019055034_6208638</t>
  </si>
  <si>
    <t>6G75100PPDVH*</t>
  </si>
  <si>
    <t>6G75100PPDVH05**</t>
  </si>
  <si>
    <t>ES_1028919_6G75100PPDVH05**_12132019055043_5422106</t>
  </si>
  <si>
    <t>6 50 HTPDT**</t>
  </si>
  <si>
    <t>ES_1028919_6 50 HTPDT**_11192019155247_5371750</t>
  </si>
  <si>
    <t>RTGH-199DVL</t>
  </si>
  <si>
    <t>RTGH-95DVLP-2</t>
  </si>
  <si>
    <t>ES_1071043_RTGH-95DVLP-2_08022018003250_4531507</t>
  </si>
  <si>
    <t>RTGH-RH10DVLN</t>
  </si>
  <si>
    <t>ES_1071043_RTGH-RH10DVLN_04052018155340_3622188</t>
  </si>
  <si>
    <t>Alabama</t>
  </si>
  <si>
    <t>RTGH-RH10DVLN *</t>
  </si>
  <si>
    <t>ES_1071043_RTGH-RH10DVLN *_04092019180028_7532153</t>
  </si>
  <si>
    <t>RTGH-RH10DVLP</t>
  </si>
  <si>
    <t>ES_1071043_RTGH-RH10DVLP_04052018155342_4778430</t>
  </si>
  <si>
    <t>RTGH-RH10DVLP *</t>
  </si>
  <si>
    <t>ES_1071043_RTGH-RH10DVLP *_04092019180039_2223163</t>
  </si>
  <si>
    <t>RTGH-RH11DVLN *</t>
  </si>
  <si>
    <t>ES_1071043_RTGH-RH11DVLN *_04092019175957_3732907</t>
  </si>
  <si>
    <t>RTGH-RH11DVLP *</t>
  </si>
  <si>
    <t>ES_1071043_RTGH-RH11DVLP *_04092019180010_7453588</t>
  </si>
  <si>
    <t>RUTGH-RH10DVLN *</t>
  </si>
  <si>
    <t>ES_1071043_RUTGH-RH10DVLN *_04092019180033_5799239</t>
  </si>
  <si>
    <t>RUTGH-RH10DVLP *</t>
  </si>
  <si>
    <t>ES_1071043_RUTGH-RH10DVLP *_04092019180036_0543533</t>
  </si>
  <si>
    <t>ES_1071043_XE40T10H22U0_04132020155844_4564256</t>
  </si>
  <si>
    <t>ES_1071043_XE40T10H45U0_04132020155838_3966427</t>
  </si>
  <si>
    <t>ES_1071043_XE40T10HS45U0_04132020155837_3959436</t>
  </si>
  <si>
    <t>ES_1071043_XE50T10H22U0_04132020155844_1384433</t>
  </si>
  <si>
    <t>ES_1071043_XE50T10H45U0_04132020155840_5799631</t>
  </si>
  <si>
    <t>XE50T10HD22U0</t>
  </si>
  <si>
    <t>ES_1071043_XE50T10HD22U0_04052018143056_5085539</t>
  </si>
  <si>
    <t>XE50T10HD50U1</t>
  </si>
  <si>
    <t>ES_1071043_XE50T10HD50U1_04052018154736_4380026</t>
  </si>
  <si>
    <t>ES_1071043_XE50T10HS45U0_04132020155839_3427382</t>
  </si>
  <si>
    <t>ES_1071043_XE65T10H22U0_04132020155844_8332026</t>
  </si>
  <si>
    <t>ES_1071043_XE65T10H45U0_04132020155841_5920838</t>
  </si>
  <si>
    <t>XE65T10HD22U0</t>
  </si>
  <si>
    <t>ES_1071043_XE65T10HD22U0_04052018154819_3153689</t>
  </si>
  <si>
    <t>XE65T10HD50U1</t>
  </si>
  <si>
    <t>ES_1071043_XE65T10HD50U1_04052018155717_3121933</t>
  </si>
  <si>
    <t>ES_1071043_XE65T10HS45U0_04132020155840_7888133</t>
  </si>
  <si>
    <t>ES_1071043_XE80T10H22U0_04132020155844_6842226</t>
  </si>
  <si>
    <t>ES_1071043_XE80T10H45U0_04132020155844_7966062</t>
  </si>
  <si>
    <t>Hybrid electic water heater</t>
  </si>
  <si>
    <t>XE80T10H45UO</t>
  </si>
  <si>
    <t>ES_1071043_XE80T10H45UO_09092020022017_9985465</t>
  </si>
  <si>
    <t>XE80T10HD22U0</t>
  </si>
  <si>
    <t>ES_1071043_XE80T10HD22U0_04052018140950_6340461</t>
  </si>
  <si>
    <t>XE80T10HD50U1</t>
  </si>
  <si>
    <t>ES_1071043_XE80T10HD50U1_04052018144548_7860048</t>
  </si>
  <si>
    <t>ES_1071043_XE80T10HS45U0_04132020155842_8107823</t>
  </si>
  <si>
    <t>XG40S12DM40U0</t>
  </si>
  <si>
    <t>ES_1071043_XG40S12DM40U0_04052018155309_1393105</t>
  </si>
  <si>
    <t>XG40T06PN36U*</t>
  </si>
  <si>
    <t>ES_1071043_XG40T06PN36U*_03312020163201_118896</t>
  </si>
  <si>
    <t>RMTGH95DVLN-1</t>
  </si>
  <si>
    <t>ES_1045829_RMTGH95DVLN-1_04052018144856_1354419</t>
  </si>
  <si>
    <t>RMTGH95DVLP-1</t>
  </si>
  <si>
    <t>ES_1045829_RMTGH95DVLP-1_04052018144859_6970764</t>
  </si>
  <si>
    <t>RMTGH95XELN-1</t>
  </si>
  <si>
    <t>ES_1045829_RMTGH95XELN-1_04052018145109_5942495</t>
  </si>
  <si>
    <t>RMTGH95XELN-2</t>
  </si>
  <si>
    <t>ES_1045829_RMTGH95XELN-2_04162020153303_3410359</t>
  </si>
  <si>
    <t>RMTGH95XELP-1</t>
  </si>
  <si>
    <t>ES_1045829_RMTGH95XELP-1_04052018145112_6226686</t>
  </si>
  <si>
    <t>RMTGH95XELP-2</t>
  </si>
  <si>
    <t>ES_1045829_RMTGH95XELP-2_04162020153304_2761049</t>
  </si>
  <si>
    <t>RMTGH95XLN-1</t>
  </si>
  <si>
    <t>ES_1045829_RMTGH95XLN-1_04052018145046_5644997</t>
  </si>
  <si>
    <t>RMTGH95XLN-2</t>
  </si>
  <si>
    <t>ES_1045829_RMTGH95XLN-2_04162020153304_8592788</t>
  </si>
  <si>
    <t>RMTGH95XLP-1</t>
  </si>
  <si>
    <t>ES_1045829_RMTGH95XLP-1_04052018145043_6091937</t>
  </si>
  <si>
    <t>RMTGH95XLP-2</t>
  </si>
  <si>
    <t>ES_1045829_RMTGH95XLP-2_04162020153306_1078820</t>
  </si>
  <si>
    <t>PROUG40-38U RU67 PD</t>
  </si>
  <si>
    <t>ES_1045829_PROUG40-38U RU67 PD_08012018011740_4034974</t>
  </si>
  <si>
    <t>RUTGH-84XLN-2</t>
  </si>
  <si>
    <t>ES_1045829_RUTGH-84XLN-2_04162020153312_2168956</t>
  </si>
  <si>
    <t>RUTGH-84XLP-2</t>
  </si>
  <si>
    <t>ES_1045829_RUTGH-84XLP-2_04162020153313_6687776</t>
  </si>
  <si>
    <t>RUTGH-90XLN-2</t>
  </si>
  <si>
    <t>ES_1045829_RUTGH-90XLN-2_04162020153310_3760354</t>
  </si>
  <si>
    <t>RUTGH-90XLP-2</t>
  </si>
  <si>
    <t>ES_1045829_RUTGH-90XLP-2_04162020153310_6168989</t>
  </si>
  <si>
    <t>RUTGH-95XELN-2</t>
  </si>
  <si>
    <t>ES_1045829_RUTGH-95XELN-2_04162020153259_1880931</t>
  </si>
  <si>
    <t>RUTGH-95XELP-2</t>
  </si>
  <si>
    <t>ES_1045829_RUTGH-95XELP-2_04162020153259_4300192</t>
  </si>
  <si>
    <t>RUTGH-95XLN-2</t>
  </si>
  <si>
    <t>ES_1045829_RUTGH-95XLN-2_04162020153300_9561939</t>
  </si>
  <si>
    <t>RUTGH-95XLP-2</t>
  </si>
  <si>
    <t>ES_1045829_RUTGH-95XLP-2_04162020153303_3563036</t>
  </si>
  <si>
    <t>RUTGH-C95DVLN</t>
  </si>
  <si>
    <t>ES_1045829_RUTGH-C95DVLN_05202020145039_7392374</t>
  </si>
  <si>
    <t>RUTGH-C95DVLP</t>
  </si>
  <si>
    <t>ES_1045829_RUTGH-C95DVLP_05202020145039_1639252</t>
  </si>
  <si>
    <t>RUTGH-C95XLN</t>
  </si>
  <si>
    <t>ES_1045829_RUTGH-C95XLN_05202020145042_9834441</t>
  </si>
  <si>
    <t>RUTGH-C95XLP</t>
  </si>
  <si>
    <t>ES_1045829_RUTGH-C95XLP_05202020145044_6258147</t>
  </si>
  <si>
    <t>RUTGH-CM95DVLN</t>
  </si>
  <si>
    <t>ES_1045829_RUTGH-CM95DVLN_05202020145040_5424128</t>
  </si>
  <si>
    <t>RUTGH-CM95DVLP</t>
  </si>
  <si>
    <t>ES_1045829_RUTGH-CM95DVLP_05202020145041_1434309</t>
  </si>
  <si>
    <t>RUTGH-CM95XLN</t>
  </si>
  <si>
    <t>ES_1045829_RUTGH-CM95XLN_05202020145044_2540827</t>
  </si>
  <si>
    <t>RUTGH-CM95XLP</t>
  </si>
  <si>
    <t>ES_1045829_RUTGH-CM95XLP_05202020145044_1961099</t>
  </si>
  <si>
    <t>Solpak</t>
  </si>
  <si>
    <t>RS80-48BP RUS80-48BP RMS80-48BP</t>
  </si>
  <si>
    <t>ES_1045829_RS65-40BP_121120111115000038801</t>
  </si>
  <si>
    <t>Advantage Plus</t>
  </si>
  <si>
    <t>HE55-100</t>
  </si>
  <si>
    <t>ES_1071043_HE55-100_08022018001812_4473229</t>
  </si>
  <si>
    <t>EcoSense</t>
  </si>
  <si>
    <t>Ecosense</t>
  </si>
  <si>
    <t>ECORHE40S</t>
  </si>
  <si>
    <t>ES_1071043_ECORHE40S_08012018005159_7655225</t>
  </si>
  <si>
    <t>ECORHE40SP</t>
  </si>
  <si>
    <t>ES_1071043_ECORHE40SP_04052018170951_8793473</t>
  </si>
  <si>
    <t>ECORHE50</t>
  </si>
  <si>
    <t>ES_1071043_ECORHE50_04052018154748_9703890</t>
  </si>
  <si>
    <t>ECORHE50P</t>
  </si>
  <si>
    <t>ES_1071043_ECORHE50P_04052018154751_6400030</t>
  </si>
  <si>
    <t>RTGH-160DVL</t>
  </si>
  <si>
    <t>ESGH-84-DVLN-2</t>
  </si>
  <si>
    <t>ES_1071043_ESGH-84-DVLN-2_08012018013629_9245496</t>
  </si>
  <si>
    <t>ESGH-84-DVLP-2</t>
  </si>
  <si>
    <t>ES_1071043_ESGH-84-DVLP-2_08012018013631_3291678</t>
  </si>
  <si>
    <t>RTGH-180DVL</t>
  </si>
  <si>
    <t>ESGH-90-DVLN-2</t>
  </si>
  <si>
    <t>ES_1071043_ESGH-90-DVLN-2_08022018002753_2484006</t>
  </si>
  <si>
    <t>ESGH-90-DVLP-2</t>
  </si>
  <si>
    <t>ES_1071043_ESGH-90-DVLP-2_08022018002755_5134747</t>
  </si>
  <si>
    <t>ESGH-95-DVLN-2</t>
  </si>
  <si>
    <t>ES_1071043_ESGH-95-DVLN-2_08022018003256_9668674</t>
  </si>
  <si>
    <t>ESGH-95-DVLP-2</t>
  </si>
  <si>
    <t>ES_1071043_ESGH-95-DVLP-2_08022018003259_4238244</t>
  </si>
  <si>
    <t>CECOH160DVLN-2</t>
  </si>
  <si>
    <t>ES_1071043_CECOH160DVLN-2_08012018013634_5319972</t>
  </si>
  <si>
    <t>CECOH160DVLP-2</t>
  </si>
  <si>
    <t>ES_1071043_CECOH160DVLP-2_08012018013603_5283500</t>
  </si>
  <si>
    <t>CECOH180DVLN-2</t>
  </si>
  <si>
    <t>ES_1071043_CECOH180DVLN-2_08132019220129_0683110</t>
  </si>
  <si>
    <t>CECOH180DVLP-2</t>
  </si>
  <si>
    <t>ES_1071043_CECOH180DVLP-2_08132019220135_9233604</t>
  </si>
  <si>
    <t>CECOH200DVELN-2</t>
  </si>
  <si>
    <t>ES_1071043_CECOH200DVELN-2_08022018003319_0904265</t>
  </si>
  <si>
    <t>CECOH200DVELP-2</t>
  </si>
  <si>
    <t>ES_1071043_CECOH200DVELP-2_08022018003321_3347263</t>
  </si>
  <si>
    <t>CECOH200DVLN-2</t>
  </si>
  <si>
    <t>ES_1071043_CECOH200DVLN-2_04112019154600_1895123</t>
  </si>
  <si>
    <t>CECOH200DVLP-2</t>
  </si>
  <si>
    <t>ES_1071043_CECOH200DVLP-2_04102019165911_2950115</t>
  </si>
  <si>
    <t>CPRO H40 T2 RH310BM</t>
  </si>
  <si>
    <t>ES_1071043_CPRO H40 T2 RH310BM_09092020022022_3542950</t>
  </si>
  <si>
    <t>CPRO H50 T2 RH310BM</t>
  </si>
  <si>
    <t>ES_1071043_CPRO H50 T2 RH310BM_09092020022021_795532</t>
  </si>
  <si>
    <t>CPRO H65 T2 RH310BM</t>
  </si>
  <si>
    <t>ES_1071043_CPRO H65 T2 RH310BM_09092020022019_884875</t>
  </si>
  <si>
    <t>CPRO H80 T2 RH310BM</t>
  </si>
  <si>
    <t>ES_1071043_CPRO H80 T2 RH310BM_09092020022024_6106958</t>
  </si>
  <si>
    <t>CPROPH40 T2 RH375-15</t>
  </si>
  <si>
    <t>ES_1071043_CPROPH40 T2 RH375-15_09092020022022_1727073</t>
  </si>
  <si>
    <t>CPROPH40 T2 RH375-30</t>
  </si>
  <si>
    <t>ES_1071043_CPROPH40 T2 RH375-30_09092020022023_3276415</t>
  </si>
  <si>
    <t>CPROPH40 T2 RH375-SO</t>
  </si>
  <si>
    <t>ES_1071043_CPROPH40 T2 RH375-SO_09092020022023_5786033</t>
  </si>
  <si>
    <t>CPROPH50 T2 RH375-15</t>
  </si>
  <si>
    <t>ES_1071043_CPROPH50 T2 RH375-15_09092020022021_4699574</t>
  </si>
  <si>
    <t>CPROPH50 T2 RH375-30</t>
  </si>
  <si>
    <t>ES_1071043_CPROPH50 T2 RH375-30_09092020022022_1973294</t>
  </si>
  <si>
    <t>CPROPH50 T2 RH375-SO</t>
  </si>
  <si>
    <t>ES_1071043_CPROPH50 T2 RH375-SO_09092020022021_1612401</t>
  </si>
  <si>
    <t>CPROPH65 T2 RH375-15</t>
  </si>
  <si>
    <t>ES_1071043_CPROPH65 T2 RH375-15_09092020022019_6585917</t>
  </si>
  <si>
    <t>CPROPH65 T2 RH375-30</t>
  </si>
  <si>
    <t>ES_1071043_CPROPH65 T2 RH375-30_09092020022020_8842860</t>
  </si>
  <si>
    <t>CPROPH65 T2 RH375-SO</t>
  </si>
  <si>
    <t>ES_1071043_CPROPH65 T2 RH375-SO_09092020022020_3847602</t>
  </si>
  <si>
    <t>CPROPH80 T2 RH375-15</t>
  </si>
  <si>
    <t>ES_1071043_CPROPH80 T2 RH375-15_09092020022024_2035180</t>
  </si>
  <si>
    <t>CPROPH80 T2 RH375-30</t>
  </si>
  <si>
    <t>ES_1071043_CPROPH80 T2 RH375-30_09092020022017_1307802</t>
  </si>
  <si>
    <t>CPROPH80 T2 RH375-SO</t>
  </si>
  <si>
    <t>ES_1071043_CPROPH80 T2 RH375-SO_09092020022016_6519797</t>
  </si>
  <si>
    <t>CRTGH95DVELN-2</t>
  </si>
  <si>
    <t>ES_1071043_CRTGH95DVELN-2_08022018003323_9137548</t>
  </si>
  <si>
    <t>CRTGH95DVELP-2</t>
  </si>
  <si>
    <t>ES_1071043_CRTGH95DVELP-2_08022018003325_5691985</t>
  </si>
  <si>
    <t>CRTGH-95DVLN-2</t>
  </si>
  <si>
    <t>ES_1071043_CRTGH-95DVLN-2_07312019053646_6816899</t>
  </si>
  <si>
    <t>CRTGH-95DVLP-2</t>
  </si>
  <si>
    <t>ES_1071043_CRTGH-95DVLP-2_08022018003234_8051400</t>
  </si>
  <si>
    <t>CRTGH-RH11DVLN *</t>
  </si>
  <si>
    <t>ES_1071043_CRTGH-RH11DVLN *_04092019180025_1217697</t>
  </si>
  <si>
    <t>CRTGH-RH11DVLP *</t>
  </si>
  <si>
    <t>ES_1071043_CRTGH-RH11DVLP *_04092019180032_3007577</t>
  </si>
  <si>
    <t>CXE40T10H22UO</t>
  </si>
  <si>
    <t>ES_1071043_CXE40T10H22UO_09092020022022_8951700</t>
  </si>
  <si>
    <t>CXE40T10H45UO</t>
  </si>
  <si>
    <t>ES_1071043_CXE40T10H45UO_09092020022023_6874031</t>
  </si>
  <si>
    <t>CXE40T10HS45UO</t>
  </si>
  <si>
    <t>ES_1071043_CXE40T10HS45UO_09092020022023_5510394</t>
  </si>
  <si>
    <t>CXE50T10H22UO</t>
  </si>
  <si>
    <t>ES_1071043_CXE50T10H22UO_09092020022021_7153142</t>
  </si>
  <si>
    <t>CXE50T10H45UO</t>
  </si>
  <si>
    <t>ES_1071043_CXE50T10H45UO_09092020022022_2278442</t>
  </si>
  <si>
    <t>CXE50T10HS45UO</t>
  </si>
  <si>
    <t>ES_1071043_CXE50T10HS45UO_09092020022021_405830</t>
  </si>
  <si>
    <t>CXE65T10H22UO</t>
  </si>
  <si>
    <t>ES_1071043_CXE65T10H22UO_09092020022019_34582</t>
  </si>
  <si>
    <t>CXE65T10H45UO</t>
  </si>
  <si>
    <t>ES_1071043_CXE65T10H45UO_09092020022020_6691371</t>
  </si>
  <si>
    <t>CXE65T10HS45UO</t>
  </si>
  <si>
    <t>ES_1071043_CXE65T10HS45UO_09092020022020_3988053</t>
  </si>
  <si>
    <t>CXE80T10H22UO</t>
  </si>
  <si>
    <t>ES_1071043_CXE80T10H22UO_09092020022024_486619</t>
  </si>
  <si>
    <t>CXE80T10H45UO</t>
  </si>
  <si>
    <t>ES_1071043_CXE80T10H45UO_10072020015332_6227718</t>
  </si>
  <si>
    <t>CXE80T10HS45UO</t>
  </si>
  <si>
    <t>ES_1071043_CXE80T10HS45UO_09092020022015_4823756</t>
  </si>
  <si>
    <t>DCRTGH84DVLN-2</t>
  </si>
  <si>
    <t>ES_1071043_DCRTGH84DVLN-2_08012018013610_6832617</t>
  </si>
  <si>
    <t>DCRTGH84DVLP-2</t>
  </si>
  <si>
    <t>ES_1071043_DCRTGH84DVLP-2_08012018013612_5862289</t>
  </si>
  <si>
    <t>DCRTGH95DVELN-2</t>
  </si>
  <si>
    <t>ES_1071043_DCRTGH95DVELN-2_08022018003326_5834471</t>
  </si>
  <si>
    <t>DCRTGH95DVELP-2</t>
  </si>
  <si>
    <t>ES_1071043_DCRTGH95DVELP-2_08022018003329_6815990</t>
  </si>
  <si>
    <t>ECE H40 T2 RH310BM</t>
  </si>
  <si>
    <t>ES_1071043_ECE H40 T2 RH310BM_09092020022022_1955982</t>
  </si>
  <si>
    <t>ECE H50 T2 RH310BM</t>
  </si>
  <si>
    <t>ES_1071043_ECE H50 T2 RH310BM_09092020022021_6439345</t>
  </si>
  <si>
    <t>ECE H65 T2 RH310BM</t>
  </si>
  <si>
    <t>ES_1071043_ECE H65 T2 RH310BM_09092020022019_7934540</t>
  </si>
  <si>
    <t>ECE H80 T2 RH310BM</t>
  </si>
  <si>
    <t>ES_1071043_ECE H80 T2 RH310BM_09092020022024_4436638</t>
  </si>
  <si>
    <t>ECEPH40 T2 RH375-15</t>
  </si>
  <si>
    <t>ES_1071043_ECEPH40 T2 RH375-15_09092020022022_1647838</t>
  </si>
  <si>
    <t>ECEPH40 T2 RH375-30</t>
  </si>
  <si>
    <t>ES_1071043_ECEPH40 T2 RH375-30_09092020022023_7207096</t>
  </si>
  <si>
    <t>ECEPH40 T2 RH375-SO</t>
  </si>
  <si>
    <t>ES_1071043_ECEPH40 T2 RH375-SO_09092020022023_9131284</t>
  </si>
  <si>
    <t>ECEPH50 T2 RH375-15</t>
  </si>
  <si>
    <t>ES_1071043_ECEPH50 T2 RH375-15_09092020022021_773429</t>
  </si>
  <si>
    <t>ECEPH50 T2 RH375-30</t>
  </si>
  <si>
    <t>ES_1071043_ECEPH50 T2 RH375-30_09092020022022_3201834</t>
  </si>
  <si>
    <t>ECEPH50 T2 RH375-SO</t>
  </si>
  <si>
    <t>ES_1071043_ECEPH50 T2 RH375-SO_09092020022022_408877</t>
  </si>
  <si>
    <t>ECEPH65 T2 RH375-15</t>
  </si>
  <si>
    <t>ES_1071043_ECEPH65 T2 RH375-15_09092020022020_1142567</t>
  </si>
  <si>
    <t>ECEPH65 T2 RH375-30</t>
  </si>
  <si>
    <t>ES_1071043_ECEPH65 T2 RH375-30_09092020022021_3343507</t>
  </si>
  <si>
    <t>ECEPH65 T2 RH375-SO</t>
  </si>
  <si>
    <t>ES_1071043_ECEPH65 T2 RH375-SO_09092020022020_7535555</t>
  </si>
  <si>
    <t>ECEPH80 T2 RH375-15</t>
  </si>
  <si>
    <t>ES_1071043_ECEPH80 T2 RH375-15_09092020022024_7322785</t>
  </si>
  <si>
    <t>ECEPH80 T2 RH375-30</t>
  </si>
  <si>
    <t>ES_1071043_ECEPH80 T2 RH375-30_09092020022019_4966255</t>
  </si>
  <si>
    <t>ECEPH80 T2 RH375-SO</t>
  </si>
  <si>
    <t>ES_1071043_ECEPH80 T2 RH375-SO_09092020022017_6537720</t>
  </si>
  <si>
    <t>RTGH-120DVL</t>
  </si>
  <si>
    <t>ECOH120DVLN-2</t>
  </si>
  <si>
    <t>ES_1071043_ECOH120DVLN-2_08022018002137_9922347</t>
  </si>
  <si>
    <t>ECOH120DVLP-2</t>
  </si>
  <si>
    <t>ES_1071043_ECOH120DVLP-2_08022018002139_8395611</t>
  </si>
  <si>
    <t>RTGH-120XL</t>
  </si>
  <si>
    <t>ECOH120XLN-2</t>
  </si>
  <si>
    <t>ES_1071043_ECOH120XLN-2_08012018013221_8370002</t>
  </si>
  <si>
    <t>ECOH120XLP-2</t>
  </si>
  <si>
    <t>ES_1071043_ECOH120XLP-2_08012018013223_4019367</t>
  </si>
  <si>
    <t>ECOH160DVLN-2</t>
  </si>
  <si>
    <t>ES_1071043_ECOH160DVLN-2_08012018013614_4924980</t>
  </si>
  <si>
    <t>ECOH160DVLP-2</t>
  </si>
  <si>
    <t>ES_1071043_ECOH160DVLP-2_08012018013616_2002805</t>
  </si>
  <si>
    <t>ECOH180DVELN-2</t>
  </si>
  <si>
    <t>ES_1071043_ECOH180DVELN-2_08022018002757_8101133</t>
  </si>
  <si>
    <t>ECOH180DVELP-2</t>
  </si>
  <si>
    <t>ES_1071043_ECOH180DVELP-2_08022018002759_3542754</t>
  </si>
  <si>
    <t>ECOH180DVLN-2</t>
  </si>
  <si>
    <t>ES_1071043_ECOH180DVLN-2_08022018002740_3812854</t>
  </si>
  <si>
    <t>ECOH180DVLP-2</t>
  </si>
  <si>
    <t>ES_1071043_ECOH180DVLP-2_08022018002751_2582282</t>
  </si>
  <si>
    <t>ECOH180DVRHLN</t>
  </si>
  <si>
    <t>ES_1071043_ECOH180DVRHLN_04052018155345_5378265</t>
  </si>
  <si>
    <t>ECOH180DVRHLP</t>
  </si>
  <si>
    <t>ES_1071043_ECOH180DVRHLP_04052018155348_9773893</t>
  </si>
  <si>
    <t>ECOH200DVELN-2</t>
  </si>
  <si>
    <t>ES_1071043_ECOH200DVELN-2_08022018003301_8600069</t>
  </si>
  <si>
    <t>ECOH200DVELP-2</t>
  </si>
  <si>
    <t>ES_1071043_ECOH200DVELP-2_08022018003303_0694404</t>
  </si>
  <si>
    <t>ECOH200DVLN-2</t>
  </si>
  <si>
    <t>ES_1071043_ECOH200DVLN-2_08022018003241_2316516</t>
  </si>
  <si>
    <t>ECOH200DVLP-2</t>
  </si>
  <si>
    <t>ES_1071043_ECOH200DVLP-2_08022018003243_7201729</t>
  </si>
  <si>
    <t>ECOH200DVRHLN *</t>
  </si>
  <si>
    <t>ES_1071043_ECOH200DVRHLN *_04092019180013_6243279</t>
  </si>
  <si>
    <t>ECOH200DVRHLP *</t>
  </si>
  <si>
    <t>ES_1071043_ECOH200DVRHLP *_04092019180016_2067368</t>
  </si>
  <si>
    <t>ECRTGH-RH11DVLN *</t>
  </si>
  <si>
    <t>ES_1071043_ECRTGH-RH11DVLN *_04092019180029_3072051</t>
  </si>
  <si>
    <t>ECRTGH-RH11DVLP *</t>
  </si>
  <si>
    <t>ES_1071043_ECRTGH-RH11DVLP *_04092019180034_2735360</t>
  </si>
  <si>
    <t>HPLD40-1RH</t>
  </si>
  <si>
    <t>ES_1071043_HPLD40-1RH_09182020013347_9136254</t>
  </si>
  <si>
    <t>HPLD50-1RH</t>
  </si>
  <si>
    <t>ES_1071043_HPLD50-1RH_09182020013347_4171108</t>
  </si>
  <si>
    <t>HPLD80-1RH</t>
  </si>
  <si>
    <t>ES_1071043_HPLD80-1RH_09182020013346_4543505</t>
  </si>
  <si>
    <t>PRO+G29-60N RH70 ID</t>
  </si>
  <si>
    <t>ES_1071043_PRO+G29-60N RH70 ID_04052018155503_5553169</t>
  </si>
  <si>
    <t>PRO+G38-36P RH69 PD</t>
  </si>
  <si>
    <t>ES_1071043_PRO+G38-36P RH69 PD_04052018155816_5137100</t>
  </si>
  <si>
    <t>PRO+G38-40N RH69 PD</t>
  </si>
  <si>
    <t>ES_1071043_PRO+G38-40N RH69 PD_04052018155814_6804757</t>
  </si>
  <si>
    <t>PROG40-36P RH67 PV</t>
  </si>
  <si>
    <t>ES_1071043_PROG40-36P RH67 PV_04052018151152_0122631</t>
  </si>
  <si>
    <t>PROG40-36U RH67 PV*</t>
  </si>
  <si>
    <t>ES_1071043_PROG40-36U RH67 PV*_03312020163201_491309</t>
  </si>
  <si>
    <t>PRO+G40-38U RH67 PD*</t>
  </si>
  <si>
    <t>ES_1071043_PRO+G40-38U RH67 PD*_03312020163201_538000</t>
  </si>
  <si>
    <t>PROG40-40N RH67 PV</t>
  </si>
  <si>
    <t>ES_1071043_PROG40-40N RH67 PV_04052018151149_9489776</t>
  </si>
  <si>
    <t>PROG40S-32P RH67 PV</t>
  </si>
  <si>
    <t>ES_1071043_PROG40S-32P RH67 PV_08012018010101_8015561</t>
  </si>
  <si>
    <t>PROG40S-36N RH67 PV</t>
  </si>
  <si>
    <t>ES_1071043_PROG40S-36N RH67 PV_08012018010059_6128970</t>
  </si>
  <si>
    <t>PRO+G50-36P RH67 PD</t>
  </si>
  <si>
    <t>ES_1071043_PRO+G50-36P RH67 PD_04052018151036_1693397</t>
  </si>
  <si>
    <t>PRO+G50-38U RH67 PD*</t>
  </si>
  <si>
    <t>ES_1071043_PRO+G50-38U RH67 PD*_03312020163201_228927</t>
  </si>
  <si>
    <t>PROG50-38U RH67 PV</t>
  </si>
  <si>
    <t>ES_1071043_PROG50-38U RH67 PV_04052018171007_5084555</t>
  </si>
  <si>
    <t>PROG50-38U RH67 PV*</t>
  </si>
  <si>
    <t>ES_1071043_PROG50-38U RH67 PV*_03312020163201_835260</t>
  </si>
  <si>
    <t>PRO+G50-40N RH67 PD</t>
  </si>
  <si>
    <t>ES_1071043_PRO+G50-40N RH67 PD_04052018151034_1932594</t>
  </si>
  <si>
    <t>PROG50-40N RH67 PDV</t>
  </si>
  <si>
    <t>ES_1071043_PROG50-40N RH67 PDV_04052018145136_3460305</t>
  </si>
  <si>
    <t>PROG50-40P RH67 PDV</t>
  </si>
  <si>
    <t>ES_1071043_PROG50-40P RH67 PDV_04052018145138_1933569</t>
  </si>
  <si>
    <t>PROG50-42N RH67 PV</t>
  </si>
  <si>
    <t>ES_1071043_PROG50-42N RH67 PV_04052018170709_8214323</t>
  </si>
  <si>
    <t>PROG50-42P RH67 PV</t>
  </si>
  <si>
    <t>ES_1071043_PROG50-42P RH67 PV_04052018170711_0799026</t>
  </si>
  <si>
    <t>PRO+G50-50N RH67 PD</t>
  </si>
  <si>
    <t>ES_1071043_PRO+G50-50N RH67 PD_04052018155849_3873298</t>
  </si>
  <si>
    <t>43VP50SE2</t>
  </si>
  <si>
    <t>PROG50S-32P RH67 PV</t>
  </si>
  <si>
    <t>ES_1071043_PROG50S-32P RH67 PV_04052018155200_4319546</t>
  </si>
  <si>
    <t>PROG50S-36N RH67 PV</t>
  </si>
  <si>
    <t>ES_1071043_PROG50S-36N RH67 PV_04052018155158_1178437</t>
  </si>
  <si>
    <t>PRO+G50S-36P RH67 PD</t>
  </si>
  <si>
    <t>ES_1071043_PRO+G50S-36P RH67 PD_04052018171125_0417673</t>
  </si>
  <si>
    <t>PRO+G50S-40N RH67 PD</t>
  </si>
  <si>
    <t>ES_1071043_PRO+G50S-40N RH67 PD_04052018171123_0831594</t>
  </si>
  <si>
    <t>ES_1071043_PRO H40 T2 RH310BM_04082020111829_532444</t>
  </si>
  <si>
    <t>PRO H40 T2 RH310UM</t>
  </si>
  <si>
    <t>ES_1071043_PRO H40 T2 RH310UM_08292020030237_104266</t>
  </si>
  <si>
    <t>ES_1071043_PRO H50 T2 RH310BM_04082020111833_6601452</t>
  </si>
  <si>
    <t>PRO H50 T2 RH310UM</t>
  </si>
  <si>
    <t>ES_1071043_PRO H50 T2 RH310UM_08292020030239_4225703</t>
  </si>
  <si>
    <t>PRO H50 T2 RH350BM</t>
  </si>
  <si>
    <t>ES_1071043_PRO H50 T2 RH350BM_08172018204435_9115681</t>
  </si>
  <si>
    <t>ES_1071043_PRO H50 T2 RH350BM_03312020163201_567679</t>
  </si>
  <si>
    <t>PRO H50 T2 RU350BM</t>
  </si>
  <si>
    <t>ES_1071043_PRO H50 T2 RU350BM_08172018204108_0944513</t>
  </si>
  <si>
    <t>ES_1071043_PRO H65 T2 RH310BM_04082020104424_3441591</t>
  </si>
  <si>
    <t>PRO H65 T2 RH310UM</t>
  </si>
  <si>
    <t>ES_1071043_PRO H65 T2 RH310UM_08292020030237_4384360</t>
  </si>
  <si>
    <t>PRO H65 T2 RH350BM</t>
  </si>
  <si>
    <t>ES_1071043_PRO H65 T2 RH350BM_08172018204238_4573692</t>
  </si>
  <si>
    <t>ES_1071043_PRO H80 T2 RH310BM_04082020111834_1151817</t>
  </si>
  <si>
    <t>PRO H80 T2 RH310UM</t>
  </si>
  <si>
    <t>ES_1071043_PRO H80 T2 RH310UM_08292020030241_1889153</t>
  </si>
  <si>
    <t>PRO H80 T2 RH350BM</t>
  </si>
  <si>
    <t>ES_1071043_PRO H80 T2 RH350BM_08102018202946_0363231</t>
  </si>
  <si>
    <t>PROPG40-38U RH67 PD*</t>
  </si>
  <si>
    <t>ES_1071043_PROPG40-38U RH67 PD*_03312020163201_914298</t>
  </si>
  <si>
    <t>PROPG50-38U RH67 PD*</t>
  </si>
  <si>
    <t>ES_1071043_PROPG50-38U RH67 PD*_03312020163201_394845</t>
  </si>
  <si>
    <t>ES_1071043_PROPH40 T2 RH375-15_04082020111838_9975302</t>
  </si>
  <si>
    <t>ES_1071043_PROPH40 T2 RH375-30_04132020155838_9683719</t>
  </si>
  <si>
    <t>ES_1071043_PROPH40 T2 RH375-SO_04082020111834_7084615</t>
  </si>
  <si>
    <t>PROPH50 T2 RH350 D</t>
  </si>
  <si>
    <t>ES_1071043_PROPH50 T2 RH350 D_04052018154725_5087210</t>
  </si>
  <si>
    <t>PROPH50 T2 RH350 DCB</t>
  </si>
  <si>
    <t>ES_1071043_PROPH50 T2 RH350 DCB_04052018154738_9506002</t>
  </si>
  <si>
    <t>ES_1071043_PROPH50 T2 RH375-15_04082020111838_8470406</t>
  </si>
  <si>
    <t>ES_1071043_PROPH50 T2 RH375-30_04132020155840_3407268</t>
  </si>
  <si>
    <t>ES_1071043_PROPH50 T2 RH375-SO_04082020104424_5308312</t>
  </si>
  <si>
    <t>PROPH65 T2 RH350 D15</t>
  </si>
  <si>
    <t>ES_1071043_PROPH65 T2 RH350 D15_04052018154821_4342951</t>
  </si>
  <si>
    <t>PROPH65 T2 RH350 DCB</t>
  </si>
  <si>
    <t>ES_1071043_PROPH65 T2 RH350 DCB_04052018155720_8771297</t>
  </si>
  <si>
    <t>ES_1071043_PROPH65 T2 RH375-15_04082020111838_5589839</t>
  </si>
  <si>
    <t>ES_1071043_PROPH65 T2 RH375-30_04132020155841_4342273</t>
  </si>
  <si>
    <t>ES_1071043_PROPH65 T2 RH375-SO_04082020104427_5226161</t>
  </si>
  <si>
    <t>PROPH80 T2 RH350 D</t>
  </si>
  <si>
    <t>ES_1071043_PROPH80 T2 RH350 D_04052018144535_6472899</t>
  </si>
  <si>
    <t>PROPH80 T2 RH350 D15</t>
  </si>
  <si>
    <t>ES_1071043_PROPH80 T2 RH350 D15_04052018140955_4225864</t>
  </si>
  <si>
    <t>PROPH80 T2 RH350 DCB</t>
  </si>
  <si>
    <t>ES_1071043_PROPH80 T2 RH350 DCB_04052018144550_1316803</t>
  </si>
  <si>
    <t>ES_1071043_PROPH80 T2 RH375-15_04082020111839_3515124</t>
  </si>
  <si>
    <t>ES_1071043_PROPH80 T2 RH375-30_04132020155844_1075581</t>
  </si>
  <si>
    <t>ES_1071043_PROPH80 T2 RH375-SO_04082020111838_703261</t>
  </si>
  <si>
    <t>RHE40S</t>
  </si>
  <si>
    <t>ES_1071043_RHE40S_04052018170947_9687354</t>
  </si>
  <si>
    <t>RHE40SP</t>
  </si>
  <si>
    <t>ES_1071043_RHE40SP_04052018170949_7288566</t>
  </si>
  <si>
    <t>RHE50</t>
  </si>
  <si>
    <t>ES_1071043_RHE50_04052018154744_2516599</t>
  </si>
  <si>
    <t>RHE50P</t>
  </si>
  <si>
    <t>ES_1071043_RHE50P_04052018154746_4021506</t>
  </si>
  <si>
    <t>RTGH-68DVLN-2</t>
  </si>
  <si>
    <t>ES_1071043_RTGH-68DVLN-2_08022018002124_1076472</t>
  </si>
  <si>
    <t>RTGH-68DVLP-2</t>
  </si>
  <si>
    <t>ES_1071043_RTGH-68DVLP-2_08022018002126_1709327</t>
  </si>
  <si>
    <t>RTGH-68XLN-2</t>
  </si>
  <si>
    <t>ES_1071043_RTGH-68XLN-2_08012018013211_8521561</t>
  </si>
  <si>
    <t>RTGH-68XLP-2</t>
  </si>
  <si>
    <t>ES_1071043_RTGH-68XLP-2_08012018013214_4694314</t>
  </si>
  <si>
    <t>RTGH-84DVLN-2</t>
  </si>
  <si>
    <t>ES_1071043_RTGH-84DVLN-2_08012018013601_0713931</t>
  </si>
  <si>
    <t>RTGH-84DVLP-2</t>
  </si>
  <si>
    <t>ES_1071043_RTGH-84DVLP-2_08012018013623_9615206</t>
  </si>
  <si>
    <t>RTGH-90DVLN-2</t>
  </si>
  <si>
    <t>ES_1071043_RTGH-90DVLN-2_08022018002738_4783182</t>
  </si>
  <si>
    <t>RTGH-90DVLP-2</t>
  </si>
  <si>
    <t>ES_1071043_RTGH-90DVLP-2_08022018002746_5918378</t>
  </si>
  <si>
    <t>RTGH-95DVELN-2</t>
  </si>
  <si>
    <t>ES_1071043_RTGH-95DVELN-2_08022018003305_4391921</t>
  </si>
  <si>
    <t>RTGH-95DVELP-2</t>
  </si>
  <si>
    <t>ES_1071043_RTGH-95DVELP-2_08022018003307_5929847</t>
  </si>
  <si>
    <t>RTGH-95DVLN-2</t>
  </si>
  <si>
    <t>ES_1071043_RTGH-95DVLN-2_08022018003231_8148893</t>
  </si>
  <si>
    <t>RMTGH84DVLP-2</t>
  </si>
  <si>
    <t>ES_1071043_RMTGH84DVLP-2_08012018013621_6997485</t>
  </si>
  <si>
    <t>RMTGH90DVLN-2</t>
  </si>
  <si>
    <t>ES_1071043_RMTGH90DVLN-2_08022018002742_7859035</t>
  </si>
  <si>
    <t>RMTGH90DVLP-2</t>
  </si>
  <si>
    <t>ES_1071043_RMTGH90DVLP-2_08022018002744_1872197</t>
  </si>
  <si>
    <t>RMTGH95DVELN-2</t>
  </si>
  <si>
    <t>ES_1071043_RMTGH95DVELN-2_08022018003314_1590403</t>
  </si>
  <si>
    <t>RMTGH95DVELP-2</t>
  </si>
  <si>
    <t>ES_1071043_RMTGH95DVELP-2_08022018003316_7588431</t>
  </si>
  <si>
    <t>RMTGH95DVLN-2</t>
  </si>
  <si>
    <t>ES_1071043_RMTGH95DVLN-2_08022018003246_8390991</t>
  </si>
  <si>
    <t>RMTGH95DVLP-2</t>
  </si>
  <si>
    <t>ES_1071043_RMTGH95DVLP-2_08022018003248_6897275</t>
  </si>
  <si>
    <t>RMTGHRH111DVLN *</t>
  </si>
  <si>
    <t>ES_1071043_RMTGHRH111DVLN *_04092019180004_9426481</t>
  </si>
  <si>
    <t>RMTGHRH111DVLP *</t>
  </si>
  <si>
    <t>ES_1071043_RMTGHRH111DVLP *_04092019180007_7725805</t>
  </si>
  <si>
    <t>RUDD</t>
  </si>
  <si>
    <t>RUTGH-RH10DVLN</t>
  </si>
  <si>
    <t>ES_1071043_RUTGH-RH10DVLN_04052018155351_1835208</t>
  </si>
  <si>
    <t>RUTGH-RH10DVLP</t>
  </si>
  <si>
    <t>ES_1071043_RUTGH-RH10DVLP_04052018155353_8356624</t>
  </si>
  <si>
    <t>CRUTGH-95DVELN-2</t>
  </si>
  <si>
    <t>ES_1071043_CRUTGH-95DVELN-2_08022018003331_3893815</t>
  </si>
  <si>
    <t>CRUTGH-95DVELP-2</t>
  </si>
  <si>
    <t>ES_1071043_CRUTGH-95DVELP-2_08022018003333_6303793</t>
  </si>
  <si>
    <t>CRUTGH-95DVLN-2</t>
  </si>
  <si>
    <t>ES_1071043_CRUTGH-95DVLN-2_03312020163201_164231</t>
  </si>
  <si>
    <t>CRUTGH-95DVLP-2</t>
  </si>
  <si>
    <t>ES_1071043_CRUTGH-95DVLP-2_03312020163201_113541</t>
  </si>
  <si>
    <t>HPLD40-1RU</t>
  </si>
  <si>
    <t>ES_1071043_HPLD40-1RU_09182020013347_3537083</t>
  </si>
  <si>
    <t>HPLD50-1RU</t>
  </si>
  <si>
    <t>ES_1071043_HPLD50-1RU_09182020013348_3478929</t>
  </si>
  <si>
    <t>HPLD80-1RU</t>
  </si>
  <si>
    <t>ES_1071043_HPLD80-1RU_09182020013347_550962</t>
  </si>
  <si>
    <t>PHE40S</t>
  </si>
  <si>
    <t>ES_1071043_PHE40S_08012018005202_1111980</t>
  </si>
  <si>
    <t>PHE40SP</t>
  </si>
  <si>
    <t>ES_1071043_PHE40SP_08012018005204_8364527</t>
  </si>
  <si>
    <t>PHE50</t>
  </si>
  <si>
    <t>ES_1071043_PHE50_04052018154753_3793499</t>
  </si>
  <si>
    <t>PHE50P</t>
  </si>
  <si>
    <t>ES_1071043_PHE50P_04052018154756_8919475</t>
  </si>
  <si>
    <t>Atomospheric</t>
  </si>
  <si>
    <t>PRO+G29-60N RU70 ID</t>
  </si>
  <si>
    <t>ES_1071043_PRO+G29-60N RU70 ID_04052018155505_4549821</t>
  </si>
  <si>
    <t>Atmospheric</t>
  </si>
  <si>
    <t>PRO+G38-36P RU69 PD</t>
  </si>
  <si>
    <t>ES_1071043_PRO+G38-36P RU69 PD_04052018155821_4068495</t>
  </si>
  <si>
    <t>PRO+G38-40N RU69 PD</t>
  </si>
  <si>
    <t>ES_1071043_PRO+G38-40N RU69 PD_04052018155819_8626874</t>
  </si>
  <si>
    <t>PROG40-36P RU67 PV</t>
  </si>
  <si>
    <t>ES_1071043_PROG40-36P RU67 PV_04052018151157_1388341</t>
  </si>
  <si>
    <t>PROG40-36U RU67 PV1*</t>
  </si>
  <si>
    <t>ES_1071043_PROG40-36U RU67 PV1*_03312020163201_957362</t>
  </si>
  <si>
    <t>PRO+G40-38U RU67 PD*</t>
  </si>
  <si>
    <t>ES_1071043_PRO+G40-38U RU67 PD*_03312020163201_815082</t>
  </si>
  <si>
    <t>PROG40-40N RU67 PV</t>
  </si>
  <si>
    <t>ES_1071043_PROG40-40N RU67 PV_04052018151154_8803638</t>
  </si>
  <si>
    <t>PROG40S-32P RU67 PV</t>
  </si>
  <si>
    <t>ES_1071043_PROG40S-32P RU67 PV_08012018010106_8965626</t>
  </si>
  <si>
    <t>PROG40S-36N RU67 PV</t>
  </si>
  <si>
    <t>ES_1071043_PROG40S-36N RU67 PV_08012018010103_5616773</t>
  </si>
  <si>
    <t>PRO+G50-36P RU67 PD</t>
  </si>
  <si>
    <t>ES_1071043_PRO+G50-36P RU67 PD_04052018151041_9371055</t>
  </si>
  <si>
    <t>PRO+G50-38U RU67 PD*</t>
  </si>
  <si>
    <t>ES_1071043_PRO+G50-38U RU67 PD*_03312020163201_741505</t>
  </si>
  <si>
    <t>PROG50-38U RU67 PV</t>
  </si>
  <si>
    <t>ES_1071043_PROG50-38U RU67 PV_04052018171010_2860490</t>
  </si>
  <si>
    <t>PROG50-38U RU67 PV*</t>
  </si>
  <si>
    <t>ES_1071043_PROG50-38U RU67 PV*_03312020163201_155621</t>
  </si>
  <si>
    <t>PRO+G50-40N RU67 PD</t>
  </si>
  <si>
    <t>ES_1071043_PRO+G50-40N RU67 PD_04052018151039_2326252</t>
  </si>
  <si>
    <t>PROG50-40N RU67 PDV</t>
  </si>
  <si>
    <t>ES_1071043_PROG50-40N RU67 PDV_04052018145141_5282422</t>
  </si>
  <si>
    <t>PROG50-40P RU67 PDV</t>
  </si>
  <si>
    <t>ES_1071043_PROG50-40P RU67 PDV_04052018145143_4835481</t>
  </si>
  <si>
    <t>PROG50-42N RU67 PV</t>
  </si>
  <si>
    <t>ES_1071043_PROG50-42N RU67 PV_04052018170714_5335575</t>
  </si>
  <si>
    <t>PROG50-42P RU67 PV</t>
  </si>
  <si>
    <t>ES_1071043_PROG50-42P RU67 PV_04052018170716_0984940</t>
  </si>
  <si>
    <t>PRO+G50-50N RU67 PD</t>
  </si>
  <si>
    <t>ES_1071043_PRO+G50-50N RU67 PD_04052018155852_6665743</t>
  </si>
  <si>
    <t>PROG50S-32P RU67 PV</t>
  </si>
  <si>
    <t>ES_1071043_PROG50S-32P RU67 PV_04052018155207_1267640</t>
  </si>
  <si>
    <t>PROG50S-36N RU67 PV</t>
  </si>
  <si>
    <t>ES_1071043_PROG50S-36N RU67 PV_04052018155204_8682155</t>
  </si>
  <si>
    <t>PRO+G50S-36P RU67 PD</t>
  </si>
  <si>
    <t>ES_1071043_PRO+G50S-36P RU67 PD_04052018171130_7713647</t>
  </si>
  <si>
    <t>PRO+G50S-40N RU67 PD</t>
  </si>
  <si>
    <t>ES_1071043_PRO+G50S-40N RU67 PD_04052018171128_3525763</t>
  </si>
  <si>
    <t>ES_1071043_PRO H40 T2 RU310BM_04132020155827_65620</t>
  </si>
  <si>
    <t>PRO H40 T2 RU310UM</t>
  </si>
  <si>
    <t>ES_1071043_PRO H40 T2 RU310UM_08292020030239_75576</t>
  </si>
  <si>
    <t>ES_1071043_PRO H50 T2 RU310BM_04132020155834_8686826</t>
  </si>
  <si>
    <t>PRO H50 T2 RU310UM</t>
  </si>
  <si>
    <t>ES_1071043_PRO H50 T2 RU310UM_08292020030240_4269782</t>
  </si>
  <si>
    <t>ES_1071043_PRO H65 T2 RU310BM_04132020155836_2798380</t>
  </si>
  <si>
    <t>PRO H65 T2 RU310UM</t>
  </si>
  <si>
    <t>ES_1071043_PRO H65 T2 RU310UM_08292020030240_8212446</t>
  </si>
  <si>
    <t>PRO H65 T2 RU350BM</t>
  </si>
  <si>
    <t>ES_1071043_PRO H65 T2 RU350BM_08172018204438_7054367</t>
  </si>
  <si>
    <t>ES_1071043_PRO H65 T2 RU350BM_03312020163201_451429</t>
  </si>
  <si>
    <t>PRO H80 T2 RU245 BM</t>
  </si>
  <si>
    <t>ES_1071043_PRO H80 T2 RU245 BM_04052018171205_1971808</t>
  </si>
  <si>
    <t>ES_1071043_PRO H80 T2 RU310BM_04132020155838_5229956</t>
  </si>
  <si>
    <t>PRO H80 T2 RU310UM</t>
  </si>
  <si>
    <t>ES_1071043_PRO H80 T2 RU310UM_08292020030241_8540299</t>
  </si>
  <si>
    <t>RUTGH-90DVLP-2</t>
  </si>
  <si>
    <t>ES_1071043_RUTGH-90DVLP-2_08022018002801_3652221</t>
  </si>
  <si>
    <t>RUTGH-95DVELN-2</t>
  </si>
  <si>
    <t>ES_1071043_RUTGH-95DVELN-2_08022018003310_5482907</t>
  </si>
  <si>
    <t>RUTGH-95DVELP-2</t>
  </si>
  <si>
    <t>ES_1071043_RUTGH-95DVELP-2_08022018003312_5035966</t>
  </si>
  <si>
    <t>RUTGH-95DVLN-2</t>
  </si>
  <si>
    <t>ES_1071043_RUTGH-95DVLN-2_08022018003252_9973128</t>
  </si>
  <si>
    <t>RUTGH-95DVLP-2</t>
  </si>
  <si>
    <t>ES_1071043_RUTGH-95DVLP-2_08022018003254_6494545</t>
  </si>
  <si>
    <t>RUTGH-RH11DVLN *</t>
  </si>
  <si>
    <t>ES_1071043_RUTGH-RH11DVLN *_04092019180018_3605294</t>
  </si>
  <si>
    <t>RUTGH-RH11DVLP *</t>
  </si>
  <si>
    <t>ES_1071043_RUTGH-RH11DVLP *_04092019180022_2428006</t>
  </si>
  <si>
    <t>Rinnai America Corporation</t>
  </si>
  <si>
    <t>Rinnai</t>
  </si>
  <si>
    <t>CU160e (REU-N2530WC-US)</t>
  </si>
  <si>
    <t>CU160E (REU-N2530WC-US)</t>
  </si>
  <si>
    <t>ES_97439_CU160E (REU-N2530WC-US)_05212018155053_5529508</t>
  </si>
  <si>
    <t>CU160i (REU-N2530FFC-US)</t>
  </si>
  <si>
    <t>CU160I (REU-N2530FFC-US)</t>
  </si>
  <si>
    <t>ES_97439_CU160I (REU-N2530FFC-US)_05212018163846_1148831</t>
  </si>
  <si>
    <t>CU199e (REU-N3237WC-US)</t>
  </si>
  <si>
    <t>CU199E (REU-N3237WC-US)</t>
  </si>
  <si>
    <t>ES_97439_CU199E (REU-N3237WC-US)_05212018163959_3928700</t>
  </si>
  <si>
    <t>CU199i (REU-N3237FFC-US)</t>
  </si>
  <si>
    <t>CU199I (REU-N3237FFC-US)</t>
  </si>
  <si>
    <t>ES_97439_CU199I (REU-N3237FFC-US)_05212018155239_7267620</t>
  </si>
  <si>
    <t>RU98e(N P)</t>
  </si>
  <si>
    <t>REU-KB3237WD-US</t>
  </si>
  <si>
    <t>ES_97439_REU-KB3237WD-US_04052018140843_9951494</t>
  </si>
  <si>
    <t>RUR98e(N P)</t>
  </si>
  <si>
    <t>REU-KBP3237WD-US</t>
  </si>
  <si>
    <t>ES_97439_REU-KBP3237WD-US_04052018140845_8981166</t>
  </si>
  <si>
    <t>(RU130E) REU-N2024W-US</t>
  </si>
  <si>
    <t>ES_97439_(RU130E) REU-N2024W-US_05212018163317_3816996</t>
  </si>
  <si>
    <t>(RU130i) REU-N2024FF-US</t>
  </si>
  <si>
    <t>(RU130I) REU-N2024FF-US</t>
  </si>
  <si>
    <t>ES_97439_(RU130I) REU-N2024FF-US_05212018155437_0043436</t>
  </si>
  <si>
    <t>(RU160E) REU-N2530W-US</t>
  </si>
  <si>
    <t>ES_97439_(RU160E) REU-N2530W-US_05212018163408_1283640</t>
  </si>
  <si>
    <t>(RU160I) REU-N2530FF-US</t>
  </si>
  <si>
    <t>ES_97439_(RU160I) REU-N2530FF-US_05212018163513_6483344</t>
  </si>
  <si>
    <t>(RU180E) REU-N2934W-US</t>
  </si>
  <si>
    <t>ES_97439_(RU180E) REU-N2934W-US_05212018163618_0462332</t>
  </si>
  <si>
    <t>(RU180I) REU-N2934FF-US</t>
  </si>
  <si>
    <t>ES_97439_(RU180I) REU-N2934FF-US_05212018155355_1553180</t>
  </si>
  <si>
    <t>(RU199E) REU-N3237W-US</t>
  </si>
  <si>
    <t>ES_97439_(RU199E) REU-N3237W-US_05212018155643_9843008</t>
  </si>
  <si>
    <t>(RU199I) REU-N3237FF-US</t>
  </si>
  <si>
    <t>ES_97439_(RU199I) REU-N3237FF-US_05212018163720_9664006</t>
  </si>
  <si>
    <t>RUCS75i</t>
  </si>
  <si>
    <t>(RUCS75I) REU-KCM2528FFU-US</t>
  </si>
  <si>
    <t>ES_97439_(RUCS75I) REU-KCM2528FFU-US_04052018132955_1857840</t>
  </si>
  <si>
    <t>(RUR160E) REU-NP2530W-US</t>
  </si>
  <si>
    <t>ES_97439_(RUR160E) REU-NP2530W-US_05212018163411_3835322</t>
  </si>
  <si>
    <t>(RUR160I) REU-NP2530FF-US</t>
  </si>
  <si>
    <t>ES_97439_(RUR160I) REU-NP2530FF-US_05212018163516_0322565</t>
  </si>
  <si>
    <t>(RUR199E) REU-NP3237W-US</t>
  </si>
  <si>
    <t>ES_97439_(RUR199E) REU-NP3237W-US_05212018155645_9047403</t>
  </si>
  <si>
    <t>PRO H80 T2 RU350BM</t>
  </si>
  <si>
    <t>ES_1071043_PRO H80 T2 RU350BM_08172018204549_2431334</t>
  </si>
  <si>
    <t>PROUG50-38U RU67 PD*</t>
  </si>
  <si>
    <t>ES_1071043_PROUG50-38U RU67 PD*_03312020163201_512017</t>
  </si>
  <si>
    <t>ES_1071043_PROUH40 T2 RU375-15_04132020164353_1370223</t>
  </si>
  <si>
    <t>ES_1071043_PROUH40 T2 RU375-30_04132020164336_811245</t>
  </si>
  <si>
    <t>ES_1071043_PROUH40 T2 RU375-SO_04132020164326_9825015</t>
  </si>
  <si>
    <t>PROUH50 T2 RU350 D</t>
  </si>
  <si>
    <t>ES_1071043_PROUH50 T2 RU350 D_04052018154729_1718094</t>
  </si>
  <si>
    <t>PROUH50 T2 RU350 DCB</t>
  </si>
  <si>
    <t>ES_1071043_PROUH50 T2 RU350 DCB_04052018154740_6932491</t>
  </si>
  <si>
    <t>ES_1071043_PROUH50 T2 RU375-15_04132020164355_3381749</t>
  </si>
  <si>
    <t>ES_1071043_PROUH50 T2 RU375-30_04132020164346_8607034</t>
  </si>
  <si>
    <t>ES_1071043_PROUH50 T2 RU375-SO_04132020164345_553411</t>
  </si>
  <si>
    <t>PROUH65 T2 RU350 D</t>
  </si>
  <si>
    <t>ES_1071043_PROUH65 T2 RU350 D_04052018155713_5967662</t>
  </si>
  <si>
    <t>PROUH65 T2 RU350 D15</t>
  </si>
  <si>
    <t>ES_1071043_PROUH65 T2 RU350 D15_04052018154826_8988967</t>
  </si>
  <si>
    <t>PROUH65 T2 RU350 DCB</t>
  </si>
  <si>
    <t>ES_1071043_PROUH65 T2 RU350 DCB_04052018155722_7800969</t>
  </si>
  <si>
    <t>ES_1071043_PROUH65 T2 RU375-15_04132020164355_6717625</t>
  </si>
  <si>
    <t>ES_1071043_PROUH65 T2 RU375-30_04132020164338_6299146</t>
  </si>
  <si>
    <t>ES_1071043_PROUH65 T2 RU375-SO_04132020164347_7636779</t>
  </si>
  <si>
    <t>PROUH80 T2 RU350 D15</t>
  </si>
  <si>
    <t>ES_1071043_PROUH80 T2 RU350 D15_04052018140957_2383483</t>
  </si>
  <si>
    <t>PROUH80 T2 RU350 DCB</t>
  </si>
  <si>
    <t>ES_1071043_PROUH80 T2 RU350 DCB_04052018144553_8045963</t>
  </si>
  <si>
    <t>ES_1071043_PROUH80 T2 RU375-15_04132020164355_5871036</t>
  </si>
  <si>
    <t>ES_1071043_PROUH80 T2 RU375-30_04132020164351_7377828</t>
  </si>
  <si>
    <t>ES_1071043_PROUH80 T2 RU375-SO_04132020164350_9066746</t>
  </si>
  <si>
    <t>RUTGH-68DVLN-2</t>
  </si>
  <si>
    <t>ES_1071043_RUTGH-68DVLN-2_08022018002129_9310538</t>
  </si>
  <si>
    <t>RUTGH-68DVLP-2</t>
  </si>
  <si>
    <t>ES_1071043_RUTGH-68DVLP-2_08022018002130_5864975</t>
  </si>
  <si>
    <t>RUTGH-68XLN-2</t>
  </si>
  <si>
    <t>ES_1071043_RUTGH-68XLN-2_08012018013216_1215731</t>
  </si>
  <si>
    <t>RUTGH-68XLP-2</t>
  </si>
  <si>
    <t>ES_1071043_RUTGH-68XLP-2_08012018013219_8816942</t>
  </si>
  <si>
    <t>RUTGH-84DVLN-2</t>
  </si>
  <si>
    <t>ES_1071043_RUTGH-84DVLN-2_08012018013625_2232929</t>
  </si>
  <si>
    <t>RUTGH-84DVLP-2</t>
  </si>
  <si>
    <t>ES_1071043_RUTGH-84DVLP-2_08012018013627_1611265</t>
  </si>
  <si>
    <t>RUTGH-90DVLN-2</t>
  </si>
  <si>
    <t>ES_1071043_RUTGH-90DVLN-2_08022018002749_7456305</t>
  </si>
  <si>
    <t>XG40T06PV40U0</t>
  </si>
  <si>
    <t>ES_1071043_XG40T06PV40U0_04052018151200_2195919</t>
  </si>
  <si>
    <t>XG40T12DM40U0</t>
  </si>
  <si>
    <t>ES_1071043_XG40T12DM40U0_04052018155826_1430510</t>
  </si>
  <si>
    <t>XG40T12DU38U*</t>
  </si>
  <si>
    <t>ES_1071043_XG40T12DU38U*_03312020163201_948342</t>
  </si>
  <si>
    <t>XG40T12DU38U*W</t>
  </si>
  <si>
    <t>ES_1071043_XG40T12DU38U*W_03312020163201_395103</t>
  </si>
  <si>
    <t>XG50S06PV36U0</t>
  </si>
  <si>
    <t>ES_1071043_XG50S06PV36U0_05242019184119_6113858</t>
  </si>
  <si>
    <t>XG50S12DM40U0</t>
  </si>
  <si>
    <t>ES_1071043_XG50S12DM40U0_04052018171133_3919420</t>
  </si>
  <si>
    <t>XG50T06PN38U*</t>
  </si>
  <si>
    <t>ES_1071043_XG50T06PN38U*_03312020163201_237835</t>
  </si>
  <si>
    <t>XG50T06PV42U0</t>
  </si>
  <si>
    <t>ES_1071043_XG50T06PV42U0_04052018170719_3253997</t>
  </si>
  <si>
    <t>XG50T12DM40U0</t>
  </si>
  <si>
    <t>ES_1071043_XG50T12DM40U0_04052018151046_8684918</t>
  </si>
  <si>
    <t>XG50T12DU38U*</t>
  </si>
  <si>
    <t>ES_1071043_XG50T12DU38U*_03312020163201_613316</t>
  </si>
  <si>
    <t>XG50T12DU38U*W</t>
  </si>
  <si>
    <t>ES_1071043_XG50T12DU38U*W_03312020163201_575984</t>
  </si>
  <si>
    <t>XP40S12DM36U0</t>
  </si>
  <si>
    <t>ES_1071043_XP40S12DM36U0_04052018155312_5024583</t>
  </si>
  <si>
    <t>XP40T06PV36U0</t>
  </si>
  <si>
    <t>ES_1071043_XP40T06PV36U0_04052018151202_1192571</t>
  </si>
  <si>
    <t>XP40T12DM36U0</t>
  </si>
  <si>
    <t>ES_1071043_XP40T12DM36U0_04052018155823_0797656</t>
  </si>
  <si>
    <t>XP50S12DM36U0</t>
  </si>
  <si>
    <t>ES_1071043_XP50S12DM36U0_04052018171135_3123815</t>
  </si>
  <si>
    <t>XP50T06PV42U0</t>
  </si>
  <si>
    <t>ES_1071043_XP50T06PV42U0_04052018170721_8346954</t>
  </si>
  <si>
    <t>XP50T12DM36U0</t>
  </si>
  <si>
    <t>ES_1071043_XP50T12DM36U0_04052018151044_0875963</t>
  </si>
  <si>
    <t>RHEEM/RUUD</t>
  </si>
  <si>
    <t>HPLD50</t>
  </si>
  <si>
    <t>ES_1071043_HPLD50_04052018154734_9254048</t>
  </si>
  <si>
    <t>HPLD65</t>
  </si>
  <si>
    <t>ES_1071043_HPLD65_04052018155715_6949181</t>
  </si>
  <si>
    <t>HPLD80</t>
  </si>
  <si>
    <t>ES_1071043_HPLD80_04052018144545_9179041</t>
  </si>
  <si>
    <t>ES_1071043_10E40-HP515_04132020164353_9548077</t>
  </si>
  <si>
    <t>ES_1071043_10E40-HP530_04132020164345_3944596</t>
  </si>
  <si>
    <t>ES_1071043_10E40-HP5S30_04132020164345_1806809</t>
  </si>
  <si>
    <t>10E50-HP4D</t>
  </si>
  <si>
    <t>ES_1071043_10E50-HP4D_04052018154727_7356267</t>
  </si>
  <si>
    <t>ES_1071043_10E50-HP515_04132020164355_1761677</t>
  </si>
  <si>
    <t>ES_1071043_10E50-HP530_04132020164346_5438829</t>
  </si>
  <si>
    <t>ES_1071043_10E50-HP5S30_04132020164347_1340014</t>
  </si>
  <si>
    <t>10E65-HP4D</t>
  </si>
  <si>
    <t>ES_1071043_10E65-HP4D_04052018155710_9761889</t>
  </si>
  <si>
    <t>10E65-HP4D15</t>
  </si>
  <si>
    <t>ES_1071043_10E65-HP4D15_04052018154823_2500571</t>
  </si>
  <si>
    <t>ES_1071043_10E65-HP515_04132020164355_5290262</t>
  </si>
  <si>
    <t>ES_1071043_10E65-HP530_04132020164351_994082</t>
  </si>
  <si>
    <t>ES_1071043_10E65-HP5S30_04132020164351_3873524</t>
  </si>
  <si>
    <t>10E80-HP4D</t>
  </si>
  <si>
    <t>ES_1071043_10E80-HP4D_04052018144540_6310149</t>
  </si>
  <si>
    <t>10E80-HP4D15</t>
  </si>
  <si>
    <t>ES_1071043_10E80-HP4D15_04052018140952_4149417</t>
  </si>
  <si>
    <t>ES_1071043_10E80-HP515_04132020164355_8399168</t>
  </si>
  <si>
    <t>ES_1071043_10E80-HP530_04132020164351_694159</t>
  </si>
  <si>
    <t>ES_1071043_10E80-HP5S30_04132020164351_661621</t>
  </si>
  <si>
    <t>12G30-60</t>
  </si>
  <si>
    <t>ES_1071043_12G30-60_04052018155500_9936824</t>
  </si>
  <si>
    <t>12G40-36PE2</t>
  </si>
  <si>
    <t>ES_1071043_12G40-36PE2_04052018155811_6695290</t>
  </si>
  <si>
    <t>12G40-38E2FN*</t>
  </si>
  <si>
    <t>ES_1071043_12G40-38E2FN*_03312020163201_830959</t>
  </si>
  <si>
    <t>12G40-40E2</t>
  </si>
  <si>
    <t>ES_1071043_12G40-40E2_04052018155809_1777057</t>
  </si>
  <si>
    <t>12G40S-36PE2</t>
  </si>
  <si>
    <t>ES_1071043_12G40S-36PE2_04052018155254_8293305</t>
  </si>
  <si>
    <t>12G40S-40E2</t>
  </si>
  <si>
    <t>ES_1071043_12G40S-40E2_04052018155304_4587498</t>
  </si>
  <si>
    <t>12G50-36PE2</t>
  </si>
  <si>
    <t>ES_1071043_12G50-36PE2_04052018151031_5792861</t>
  </si>
  <si>
    <t>12G50-38E2FN*</t>
  </si>
  <si>
    <t>ES_1071043_12G50-38E2FN*_03312020163201_568344</t>
  </si>
  <si>
    <t>12G50-40E2</t>
  </si>
  <si>
    <t>ES_1071043_12G50-40E2_08012018005026_0476827</t>
  </si>
  <si>
    <t>12G50S-36PE2</t>
  </si>
  <si>
    <t>ES_1071043_12G50S-36PE2_04052018171107_2399639</t>
  </si>
  <si>
    <t>12G50S-40E2</t>
  </si>
  <si>
    <t>ES_1071043_12G50S-40E2_04052018171115_3426151</t>
  </si>
  <si>
    <t>6G30-60</t>
  </si>
  <si>
    <t>ES_1071043_6G30-60_04052018155457_2684277</t>
  </si>
  <si>
    <t>6G40-36PE2</t>
  </si>
  <si>
    <t>ES_1071043_6G40-36PE2_04052018155802_6846849</t>
  </si>
  <si>
    <t>6G40-38E2FN*</t>
  </si>
  <si>
    <t>ES_1071043_6G40-38E2FN*_03312020163201_987234</t>
  </si>
  <si>
    <t>6G40-40E2</t>
  </si>
  <si>
    <t>ES_1071043_6G40-40E2_04052018155759_2310300</t>
  </si>
  <si>
    <t>6G40PV-36FN*</t>
  </si>
  <si>
    <t>ES_1071043_6G40PV-36FN*_03312020163201_168733</t>
  </si>
  <si>
    <t>6G40S-36PE2</t>
  </si>
  <si>
    <t>ES_1071043_6G40S-36PE2_04052018155256_2514210</t>
  </si>
  <si>
    <t>6G40S-40E2</t>
  </si>
  <si>
    <t>ES_1071043_6G40S-40E2_04052018155307_3584150</t>
  </si>
  <si>
    <t>6G50-36PE2</t>
  </si>
  <si>
    <t>ES_1071043_6G50-36PE2_04052018151025_8289143</t>
  </si>
  <si>
    <t>6G50-38E2FN*</t>
  </si>
  <si>
    <t>ES_1071043_6G50-38E2FN*_03312020163201_452340</t>
  </si>
  <si>
    <t>6G50-40E2</t>
  </si>
  <si>
    <t>ES_1071043_6G50-40E2_04052018151021_8070209</t>
  </si>
  <si>
    <t>6G50PDV-40</t>
  </si>
  <si>
    <t>ES_1071043_6G50PDV-40_04052018145131_9719360</t>
  </si>
  <si>
    <t>6G50PDVP-40</t>
  </si>
  <si>
    <t>ES_1071043_6G50PDVP-40_04052018145134_6415500</t>
  </si>
  <si>
    <t>6G50PV-38FN</t>
  </si>
  <si>
    <t>ES_1071043_6G50PV-38FN_04052018171004_1976465</t>
  </si>
  <si>
    <t>6G50PV-38FN*</t>
  </si>
  <si>
    <t>ES_1071043_6G50PV-38FN*_03312020163201_609099</t>
  </si>
  <si>
    <t>6G50S-36PE2</t>
  </si>
  <si>
    <t>ES_1071043_6G50S-36PE2_04052018171111_7318655</t>
  </si>
  <si>
    <t>6G50S-40E2</t>
  </si>
  <si>
    <t>ES_1071043_6G50S-40E2_04052018171117_6567261</t>
  </si>
  <si>
    <t>6GR40PVE2-36P</t>
  </si>
  <si>
    <t>ES_1071043_6GR40PVE2-36P_04052018151143_0557599</t>
  </si>
  <si>
    <t>6GR40PVE2-40</t>
  </si>
  <si>
    <t>ES_1071043_6GR40PVE2-40_04052018151146_5825279</t>
  </si>
  <si>
    <t>6GR40SPVE2-32P</t>
  </si>
  <si>
    <t>ES_1071043_6GR40SPVE2-32P_08012018010056_8876422</t>
  </si>
  <si>
    <t>6GR40SPVE2-36</t>
  </si>
  <si>
    <t>ES_1071043_6GR40SPVE2-36_08012018010054_4306854</t>
  </si>
  <si>
    <t>6GR50PVE2-42</t>
  </si>
  <si>
    <t>ES_1071043_6GR50PVE2-42_04052018170706_1518183</t>
  </si>
  <si>
    <t>6GR50PVE2-42P</t>
  </si>
  <si>
    <t>ES_1071043_6GR50PVE2-42P_04052018170702_6108799</t>
  </si>
  <si>
    <t>6GR50SPVE2-32P</t>
  </si>
  <si>
    <t>ES_1071043_6GR50SPVE2-32P_04052018155155_4166652</t>
  </si>
  <si>
    <t>6GR50SPVE2-36</t>
  </si>
  <si>
    <t>ES_1071043_6GR50SPVE2-36_04052018155153_2420982</t>
  </si>
  <si>
    <t>6RHE40S</t>
  </si>
  <si>
    <t>ES_1071043_6RHE40S_04052018170954_6394685</t>
  </si>
  <si>
    <t>6RHE40SP</t>
  </si>
  <si>
    <t>ES_1071043_6RHE40SP_04052018170956_5947744</t>
  </si>
  <si>
    <t>6RHE50</t>
  </si>
  <si>
    <t>ES_1071043_6RHE50_04052018154758_4045453</t>
  </si>
  <si>
    <t>6RHE50P</t>
  </si>
  <si>
    <t>ES_1071043_6RHE50P_04052018154800_9138409</t>
  </si>
  <si>
    <t>9G40-36PE2</t>
  </si>
  <si>
    <t>ES_1071043_9G40-36PE2_04052018155807_9715742</t>
  </si>
  <si>
    <t>9G40-38E2FN*</t>
  </si>
  <si>
    <t>ES_1071043_9G40-38E2FN*_03312020163201_127483</t>
  </si>
  <si>
    <t>9G40-40E2</t>
  </si>
  <si>
    <t>ES_1071043_9G40-40E2_04052018155804_0860012</t>
  </si>
  <si>
    <t>9G40S-36PE2</t>
  </si>
  <si>
    <t>ES_1071043_9G40S-36PE2_04052018155259_3321788</t>
  </si>
  <si>
    <t>9G40S-40E2</t>
  </si>
  <si>
    <t>ES_1071043_9G40S-40E2_04052018155302_5350083</t>
  </si>
  <si>
    <t>9G50-36PE2</t>
  </si>
  <si>
    <t>ES_1071043_9G50-36PE2_04052018151028_1920621</t>
  </si>
  <si>
    <t>9G50-38E2FN*</t>
  </si>
  <si>
    <t>ES_1071043_9G50-38E2FN*_03312020163201_494657</t>
  </si>
  <si>
    <t>9G50-40E2</t>
  </si>
  <si>
    <t>ES_1071043_9G50-40E2_04052018151023_4275981</t>
  </si>
  <si>
    <t>9G50S-36PE2</t>
  </si>
  <si>
    <t>ES_1071043_9G50S-36PE2_04052018171113_4919867</t>
  </si>
  <si>
    <t>9G50S-40E2</t>
  </si>
  <si>
    <t>ES_1071043_9G50S-40E2_04052018171120_2532270</t>
  </si>
  <si>
    <t>CRMTGH95DVLN-2</t>
  </si>
  <si>
    <t>ES_1071043_CRMTGH95DVLN-2_07312019053645_0785851</t>
  </si>
  <si>
    <t>RMTGH68DVLN-2</t>
  </si>
  <si>
    <t>ES_1071043_RMTGH68DVLN-2_08022018002133_3814851</t>
  </si>
  <si>
    <t>RMTGH68DVLP-2</t>
  </si>
  <si>
    <t>ES_1071043_RMTGH68DVLP-2_08022018002135_8907808</t>
  </si>
  <si>
    <t>RMTGH84DVLN-2</t>
  </si>
  <si>
    <t>ES_1071043_RMTGH84DVLN-2_08012018013618_6015966</t>
  </si>
  <si>
    <t>(RUR199I) REU-NP3237FF-US</t>
  </si>
  <si>
    <t>ES_97439_(RUR199I) REU-NP3237FF-US_05212018163722_1725321</t>
  </si>
  <si>
    <t>RUS65e</t>
  </si>
  <si>
    <t>(RUS65E) REU-KCM2025W-US</t>
  </si>
  <si>
    <t>ES_97439_(RUS65E) REU-KCM2025W-US_03112019223611_2800518</t>
  </si>
  <si>
    <t>RUS75e</t>
  </si>
  <si>
    <t>(RUS75E) REU-KCM2528W-US</t>
  </si>
  <si>
    <t>ES_97439_(RUS75E) REU-KCM2528W-US_04052018133006_0037841</t>
  </si>
  <si>
    <t>SAMMLER B. Michalopoulos AEBE (SAMMLER)</t>
  </si>
  <si>
    <t>SAMMLER</t>
  </si>
  <si>
    <t>SAMMLER-A168</t>
  </si>
  <si>
    <t>A168</t>
  </si>
  <si>
    <t>Indirect Thermosyphon</t>
  </si>
  <si>
    <t>ES_1144290_A168_000119001100000043001</t>
  </si>
  <si>
    <t>SAMMLER-A169</t>
  </si>
  <si>
    <t>A169</t>
  </si>
  <si>
    <t>ES_1144290_A169_150120201400000043005</t>
  </si>
  <si>
    <t>SAMMLER-A208</t>
  </si>
  <si>
    <t>A208</t>
  </si>
  <si>
    <t>ES_1144290_A208_150120201200000043002</t>
  </si>
  <si>
    <t>SAMMLER-A228</t>
  </si>
  <si>
    <t>A228</t>
  </si>
  <si>
    <t>ES_1144290_A228_150120201400000043006</t>
  </si>
  <si>
    <t>SAMMLER-A230</t>
  </si>
  <si>
    <t>A230</t>
  </si>
  <si>
    <t>ES_1144290_A230_150120201300000043003</t>
  </si>
  <si>
    <t>SAMMLER-A308</t>
  </si>
  <si>
    <t>A308</t>
  </si>
  <si>
    <t>ES_1144290_A308_150120201400000043004</t>
  </si>
  <si>
    <t>GS3-45HPA + GAUS-160QTA</t>
  </si>
  <si>
    <t>,GS3-45HPA + SAN-43SSAQA,</t>
  </si>
  <si>
    <t>ES_1137229_GS3-45HPA + GAUS-160QTA_08072018034918_70193280</t>
  </si>
  <si>
    <t>GS3-45HPA + SAN-119GLBK</t>
  </si>
  <si>
    <t>ES_1137229_GS3-45HPA + SAN-119GLBK_05082019125556_6666666_</t>
  </si>
  <si>
    <t>GS3-45HPA + SAN-43SSAQA</t>
  </si>
  <si>
    <t>ES_1137229_GS3-45HPA + SAN-43SSAQA_05082019125556_6666666_</t>
  </si>
  <si>
    <t>GS3-45HPA + SAN-83SSAQA</t>
  </si>
  <si>
    <t>,GS3-45HPA + GAUS-315EQTD,</t>
  </si>
  <si>
    <t>ES_1137229_GS3-45HPA + SAN-83SSAQA_05222018065326_70113070</t>
  </si>
  <si>
    <t>Stiebel Eltron</t>
  </si>
  <si>
    <t>Accelera 220 E</t>
  </si>
  <si>
    <t>ES_1048857_Accelera 220 E_05122015123424_7663233</t>
  </si>
  <si>
    <t>Accelera 300 E</t>
  </si>
  <si>
    <t>ES_1048857_Accelera 300 E_07092015084352_1392175</t>
  </si>
  <si>
    <t>Universal Solar Products</t>
  </si>
  <si>
    <t>B82-18-EB</t>
  </si>
  <si>
    <t>ES_1034584_B82-18-EB_000119001400000043409</t>
  </si>
  <si>
    <t>B82-18-TG</t>
  </si>
  <si>
    <t>ES_1034584_B82-18-TG_000119001400000043500</t>
  </si>
  <si>
    <t>C120-18-SS-EB</t>
  </si>
  <si>
    <t>ES_1034584_C120-18-SS-EB_00011900110000_1001307</t>
  </si>
  <si>
    <t>C80-18-EB-ES</t>
  </si>
  <si>
    <t>ES_1034584_C80-18-EB-ES_000119001300000043401</t>
  </si>
  <si>
    <t>C82-18-SS-EB</t>
  </si>
  <si>
    <t>ES_1034584_C82-18-SS-EB_00011900120000_1001305</t>
  </si>
  <si>
    <t>Vaughn Thermal Corp.</t>
  </si>
  <si>
    <t>Hubbell</t>
  </si>
  <si>
    <t>Hybrid Electric Heat Pump DWH</t>
  </si>
  <si>
    <t>S-50HPT</t>
  </si>
  <si>
    <t>ES_1120814_S-50HPT_11052018202722_5982204</t>
  </si>
  <si>
    <t>S-65HPT</t>
  </si>
  <si>
    <t>ES_1120814_S-65HPT_11052018204137_8296046</t>
  </si>
  <si>
    <t>S-80HPT</t>
  </si>
  <si>
    <t>ES_1120814_S-80HPT_11052018203517_7304398</t>
  </si>
  <si>
    <t>Vaughn</t>
  </si>
  <si>
    <t>ES_1120814_S-50HPT_08012018010513_6427011</t>
  </si>
  <si>
    <t>ES_1120814_S-65HPT_08012018010518_5217485</t>
  </si>
  <si>
    <t>ES_1120814_S-80HPT_08012018010515_9568120</t>
  </si>
  <si>
    <t>VAUGHN THERMAL</t>
  </si>
  <si>
    <t>ES_1120814_S-50HPT_11062018001825_9206202</t>
  </si>
  <si>
    <t>ES_1120814_S-65HPT_11062018001831_3654331</t>
  </si>
  <si>
    <t>ES_1120814_S-80HPT_11062018001828_8398624</t>
  </si>
  <si>
    <t>Vesta.DS., Inc.</t>
  </si>
  <si>
    <t>Vesta</t>
  </si>
  <si>
    <t>VRP</t>
  </si>
  <si>
    <t>VRP-150</t>
  </si>
  <si>
    <t>ES_1137991_VRP-150_12282016035620_1024105</t>
  </si>
  <si>
    <t>VRP-199</t>
  </si>
  <si>
    <t>ES_1137991_VRP-199_12282016040220_1024105</t>
  </si>
  <si>
    <t>VRS</t>
  </si>
  <si>
    <t>VRS-150</t>
  </si>
  <si>
    <t>ES_1137991_VRS-150_12282016035620_1024105</t>
  </si>
  <si>
    <t>VRS-199</t>
  </si>
  <si>
    <t>ES_1137991_VRS-199_12282016040220_1024105</t>
  </si>
  <si>
    <t>Vesta. DS, Inc.</t>
  </si>
  <si>
    <t>VH-150</t>
  </si>
  <si>
    <t>ES_1137991_VH-150_06142017110221_1024160</t>
  </si>
  <si>
    <t>VH-199</t>
  </si>
  <si>
    <t>ES_1137991_VH-199_06142017111111_1024160</t>
  </si>
  <si>
    <t>AHRI Certified Reference Number</t>
  </si>
  <si>
    <t>Old AHRI Reference Number</t>
  </si>
  <si>
    <t>Model Status</t>
  </si>
  <si>
    <t>Series Name</t>
  </si>
  <si>
    <t>Heater Type</t>
  </si>
  <si>
    <t>Usage Bin</t>
  </si>
  <si>
    <t>AHRI Certified Ratings - First Hour Rating (GPH)</t>
  </si>
  <si>
    <t>AHRI Certified Ratings - Max GPM</t>
  </si>
  <si>
    <t>AHRI Certified Ratings - Uniform Energy Factor</t>
  </si>
  <si>
    <t>Nominal Capacity (gal)</t>
  </si>
  <si>
    <t>DOE Rated Storage Volume (gal)</t>
  </si>
  <si>
    <t>Input (MBtu/h)</t>
  </si>
  <si>
    <t>UED Recovery Efficiency, %</t>
  </si>
  <si>
    <t>Eligible For Federal Tax Credit</t>
  </si>
  <si>
    <t>Is Rerated</t>
  </si>
  <si>
    <t>Energy Guide Label</t>
  </si>
  <si>
    <t/>
  </si>
  <si>
    <t>Production Stopped</t>
  </si>
  <si>
    <t>AMERICAN</t>
  </si>
  <si>
    <t>Heat Pump with Tank</t>
  </si>
  <si>
    <t>Storage</t>
  </si>
  <si>
    <t>High Usage</t>
  </si>
  <si>
    <t>No</t>
  </si>
  <si>
    <t>Yes</t>
  </si>
  <si>
    <t>Medium Usage</t>
  </si>
  <si>
    <t>STATE</t>
  </si>
  <si>
    <t>U.S. CRAFTMASTER</t>
  </si>
  <si>
    <t>JOHN WOOD</t>
  </si>
  <si>
    <t>LOCHINVAR</t>
  </si>
  <si>
    <t>RHEEM</t>
  </si>
  <si>
    <t>RICHMOND</t>
  </si>
  <si>
    <t>RUUD</t>
  </si>
  <si>
    <t>Active</t>
  </si>
  <si>
    <t>BRADFORD WHITE</t>
  </si>
  <si>
    <t>Low Usage</t>
  </si>
  <si>
    <t>Ultra</t>
  </si>
  <si>
    <t>HPHE2K50HD045VUN**-1**</t>
  </si>
  <si>
    <t>HPHE2K66HD045VUN**-1**</t>
  </si>
  <si>
    <t>HPHE2K80HD045VUN**-1**</t>
  </si>
  <si>
    <t>HPLD65-1RU</t>
  </si>
  <si>
    <t>HPLD65-1RH</t>
  </si>
  <si>
    <t>Max Gal</t>
  </si>
  <si>
    <t>Min Gal</t>
  </si>
  <si>
    <t>Energy Star</t>
  </si>
  <si>
    <t>Count</t>
  </si>
  <si>
    <t>Average Gal</t>
  </si>
  <si>
    <t>Average UEF</t>
  </si>
  <si>
    <t>Min UEF</t>
  </si>
  <si>
    <t>Max UEF</t>
  </si>
  <si>
    <t>CEC db</t>
  </si>
  <si>
    <t>AHRI</t>
  </si>
  <si>
    <t>Avg FHR</t>
  </si>
  <si>
    <t>Avg Recovery Eff</t>
  </si>
  <si>
    <t xml:space="preserve">Include? </t>
  </si>
  <si>
    <t>Min FHR</t>
  </si>
  <si>
    <t>Max FHR</t>
  </si>
  <si>
    <t>Min Rec Eff</t>
  </si>
  <si>
    <t>Max Rec Eff</t>
  </si>
  <si>
    <t>Include</t>
  </si>
  <si>
    <t>Avg Input kW</t>
  </si>
  <si>
    <t>Max Input kW</t>
  </si>
  <si>
    <t>Min Input kW</t>
  </si>
  <si>
    <t>Selected WP Values</t>
  </si>
  <si>
    <t>-</t>
  </si>
  <si>
    <t xml:space="preserve">Tank UA </t>
  </si>
  <si>
    <t>N/A</t>
  </si>
  <si>
    <t>Medium Draw Count</t>
  </si>
  <si>
    <t>High Draw Count</t>
  </si>
  <si>
    <t>Low Draw Count</t>
  </si>
  <si>
    <t>NA</t>
  </si>
  <si>
    <t>Avg Max Gal</t>
  </si>
  <si>
    <t>HPMinT</t>
  </si>
  <si>
    <t>HPMaxT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</si>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</sst>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wrapText="1"/>
    </xf>
    <xf numFmtId="14" fontId="0" fillId="0" borderId="0" xfId="0" applyNumberFormat="1"/>
    <xf numFmtId="14" fontId="18" fillId="0" borderId="10" xfId="0" applyNumberFormat="1" applyFont="1" applyBorder="1" applyAlignment="1">
      <alignment wrapText="1"/>
    </xf>
    <xf numFmtId="0" fontId="0" fillId="0" borderId="11" xfId="0" applyBorder="1"/>
    <xf numFmtId="0" fontId="16" fillId="0" borderId="11" xfId="0" applyFont="1" applyBorder="1"/>
    <xf numFmtId="0" fontId="19" fillId="33" borderId="10" xfId="0" applyFont="1" applyFill="1" applyBorder="1" applyAlignment="1">
      <alignment horizontal="center" vertical="center" wrapText="1"/>
    </xf>
    <xf numFmtId="2" fontId="0" fillId="0" borderId="11" xfId="0" applyNumberFormat="1" applyBorder="1"/>
    <xf numFmtId="164" fontId="0" fillId="0" borderId="11" xfId="0" applyNumberFormat="1" applyBorder="1"/>
    <xf numFmtId="0" fontId="0" fillId="0" borderId="11" xfId="0" applyFill="1" applyBorder="1"/>
    <xf numFmtId="0" fontId="0" fillId="33" borderId="0" xfId="0" applyFill="1"/>
    <xf numFmtId="0" fontId="16" fillId="0" borderId="11" xfId="0" applyFont="1" applyFill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64" fontId="0" fillId="0" borderId="11" xfId="0" applyNumberFormat="1" applyFont="1" applyBorder="1"/>
    <xf numFmtId="2" fontId="0" fillId="0" borderId="11" xfId="0" applyNumberFormat="1" applyFont="1" applyBorder="1"/>
    <xf numFmtId="0" fontId="0" fillId="0" borderId="11" xfId="0" applyFont="1" applyBorder="1"/>
    <xf numFmtId="0" fontId="0" fillId="0" borderId="11" xfId="0" applyFont="1" applyFill="1" applyBorder="1"/>
    <xf numFmtId="0" fontId="0" fillId="0" borderId="11" xfId="0" applyFon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5"/>
  <sheetViews>
    <sheetView workbookViewId="0">
      <selection activeCell="D3" sqref="D3:F3"/>
    </sheetView>
  </sheetViews>
  <sheetFormatPr defaultRowHeight="14.4" x14ac:dyDescent="0.3"/>
  <cols>
    <col min="3" max="3" width="17.09765625" bestFit="1" customWidth="1"/>
    <col min="5" max="5" width="10.3984375" bestFit="1" customWidth="1"/>
    <col min="6" max="6" width="12" bestFit="1" customWidth="1"/>
  </cols>
  <sheetData>
    <row r="2" spans="1:7" x14ac:dyDescent="0.3">
      <c r="C2" s="6" t="s">
        <v>3226</v>
      </c>
      <c r="D2" s="6" t="s">
        <v>3202</v>
      </c>
      <c r="E2" s="6" t="s">
        <v>3203</v>
      </c>
      <c r="F2" s="6" t="s">
        <v>3196</v>
      </c>
      <c r="G2" s="12" t="s">
        <v>3215</v>
      </c>
    </row>
    <row r="3" spans="1:7" x14ac:dyDescent="0.3">
      <c r="A3" t="s">
        <v>3194</v>
      </c>
      <c r="B3">
        <v>45</v>
      </c>
      <c r="C3" s="5" t="s">
        <v>3197</v>
      </c>
      <c r="D3" s="5">
        <f>COUNTIFS('CEC db_11-5-2020'!$A$2:$A$128,TRUE)</f>
        <v>29</v>
      </c>
      <c r="E3" s="5">
        <f>COUNTIFS('AHRI db'!$A$2:$A$230,TRUE)</f>
        <v>69</v>
      </c>
      <c r="F3" s="5">
        <f>COUNTIFS('Energy Star db'!$A$2:$A$1444,TRUE)</f>
        <v>72</v>
      </c>
      <c r="G3" s="5"/>
    </row>
    <row r="4" spans="1:7" x14ac:dyDescent="0.3">
      <c r="C4" s="17" t="s">
        <v>3198</v>
      </c>
      <c r="D4" s="15">
        <f>AVERAGEIFS('CEC db_11-5-2020'!$G$2:$G$128,'CEC db_11-5-2020'!$A$2:$A$128,TRUE)</f>
        <v>40.586206896551722</v>
      </c>
      <c r="E4" s="15">
        <f>AVERAGEIFS('AHRI db'!$O$2:$O$230,'AHRI db'!$A$2:$A$230,TRUE)</f>
        <v>41.217391304347828</v>
      </c>
      <c r="F4" s="15">
        <f>AVERAGEIFS('Energy Star db'!$K$2:$K$1444,'Energy Star db'!$A$2:$A$1444,TRUE)</f>
        <v>41.337500000000006</v>
      </c>
      <c r="G4" s="6">
        <v>40</v>
      </c>
    </row>
    <row r="5" spans="1:7" x14ac:dyDescent="0.3">
      <c r="C5" s="5" t="s">
        <v>3195</v>
      </c>
      <c r="D5" s="5">
        <f>_xlfn.MINIFS('CEC db_11-5-2020'!$G$2:$G$128,'CEC db_11-5-2020'!$A$2:$A$128,TRUE)</f>
        <v>36</v>
      </c>
      <c r="E5" s="5">
        <f>_xlfn.MINIFS('AHRI db'!$O$2:$O$230,'AHRI db'!$A$2:$A$230,TRUE)</f>
        <v>36</v>
      </c>
      <c r="F5" s="5">
        <f>_xlfn.MINIFS('Energy Star db'!$K$2:$K$1444,'Energy Star db'!$A$2:$A$1444,TRUE)</f>
        <v>36</v>
      </c>
      <c r="G5" s="5" t="s">
        <v>3216</v>
      </c>
    </row>
    <row r="6" spans="1:7" x14ac:dyDescent="0.3">
      <c r="C6" s="5" t="s">
        <v>3194</v>
      </c>
      <c r="D6" s="5">
        <f>_xlfn.MAXIFS('CEC db_11-5-2020'!$G$2:$G$128,'CEC db_11-5-2020'!$A$2:$A$128,TRUE)</f>
        <v>45</v>
      </c>
      <c r="E6" s="5">
        <f>_xlfn.MAXIFS('AHRI db'!$O$2:$O$230,'AHRI db'!$A$2:$A$230,TRUE)</f>
        <v>45</v>
      </c>
      <c r="F6" s="5">
        <f>_xlfn.MAXIFS('Energy Star db'!$K$2:$K$1444,'Energy Star db'!$A$2:$A$1444,TRUE)</f>
        <v>45</v>
      </c>
      <c r="G6" s="5" t="s">
        <v>3216</v>
      </c>
    </row>
    <row r="7" spans="1:7" x14ac:dyDescent="0.3">
      <c r="C7" s="17" t="s">
        <v>3199</v>
      </c>
      <c r="D7" s="16">
        <f>AVERAGEIFS('CEC db_11-5-2020'!$P$2:$P$128,'CEC db_11-5-2020'!$A$2:$A$128,TRUE)</f>
        <v>3.6431034482758622</v>
      </c>
      <c r="E7" s="16">
        <f>AVERAGEIFS('AHRI db'!$M$2:$M$230,'AHRI db'!$A$2:$A$230,TRUE)</f>
        <v>3.6388405797101444</v>
      </c>
      <c r="F7" s="16">
        <f>AVERAGEIFS('Energy Star db'!$U$2:$U$1444,'Energy Star db'!$A$2:$A$1444,TRUE)</f>
        <v>3.6186111111111123</v>
      </c>
      <c r="G7" s="14">
        <v>3.5</v>
      </c>
    </row>
    <row r="8" spans="1:7" x14ac:dyDescent="0.3">
      <c r="C8" s="5" t="s">
        <v>3200</v>
      </c>
      <c r="D8" s="8">
        <f>_xlfn.MINIFS('CEC db_11-5-2020'!$P$2:$P$128,'CEC db_11-5-2020'!$A$2:$A$128,TRUE)</f>
        <v>2.85</v>
      </c>
      <c r="E8" s="8">
        <f>_xlfn.MINIFS('AHRI db'!$M$2:$M$230,'AHRI db'!$A$2:$A$230,TRUE)</f>
        <v>3.39</v>
      </c>
      <c r="F8" s="8">
        <f>_xlfn.MINIFS('Energy Star db'!$U$2:$U$1444,'Energy Star db'!$A$2:$A$1444,TRUE)</f>
        <v>2.85</v>
      </c>
      <c r="G8" s="5" t="s">
        <v>3216</v>
      </c>
    </row>
    <row r="9" spans="1:7" x14ac:dyDescent="0.3">
      <c r="C9" s="5" t="s">
        <v>3201</v>
      </c>
      <c r="D9" s="8">
        <f>_xlfn.MAXIFS('CEC db_11-5-2020'!$P$2:$P$128,'CEC db_11-5-2020'!$A$2:$A$128,TRUE)</f>
        <v>3.75</v>
      </c>
      <c r="E9" s="8">
        <f>_xlfn.MAXIFS('AHRI db'!$M$2:$M$230,'AHRI db'!$A$2:$A$230,TRUE)</f>
        <v>3.75</v>
      </c>
      <c r="F9" s="8">
        <f>_xlfn.MAXIFS('Energy Star db'!$U$2:$U$1444,'Energy Star db'!$A$2:$A$1444,TRUE)</f>
        <v>3.75</v>
      </c>
      <c r="G9" s="5" t="s">
        <v>3216</v>
      </c>
    </row>
    <row r="10" spans="1:7" x14ac:dyDescent="0.3">
      <c r="C10" s="17" t="s">
        <v>3212</v>
      </c>
      <c r="D10" s="15">
        <f>AVERAGEIFS('CEC db_11-5-2020'!$H$2:$H$128,'CEC db_11-5-2020'!$A$2:$A$128,TRUE)</f>
        <v>3.7689655172413787</v>
      </c>
      <c r="E10" s="15">
        <f>AVERAGEIFS('AHRI db'!$Q$2:$Q$230,'AHRI db'!$A$2:$A$230,TRUE)</f>
        <v>4.0405797101449288</v>
      </c>
      <c r="F10" s="15">
        <f>AVERAGEIFS('Energy Star db'!$Q$2:$Q$1444,'Energy Star db'!$A$2:$A$1444,TRUE)</f>
        <v>4.0614285714285723</v>
      </c>
      <c r="G10" s="13">
        <v>4</v>
      </c>
    </row>
    <row r="11" spans="1:7" x14ac:dyDescent="0.3">
      <c r="C11" s="5" t="s">
        <v>3214</v>
      </c>
      <c r="D11" s="5">
        <f>_xlfn.MINIFS('CEC db_11-5-2020'!$H$2:$H$128,'CEC db_11-5-2020'!$A$2:$A$128,TRUE)</f>
        <v>0.9</v>
      </c>
      <c r="E11" s="9">
        <f>_xlfn.MINIFS('AHRI db'!$Q$2:$Q$230,'AHRI db'!$A$2:$A$230,TRUE)</f>
        <v>2.2999999999999998</v>
      </c>
      <c r="F11" s="9">
        <f>_xlfn.MINIFS('Energy Star db'!$Q$2:$Q$1444,'Energy Star db'!$A$2:$A$1444,TRUE)</f>
        <v>2.2999999999999998</v>
      </c>
      <c r="G11" s="5" t="s">
        <v>3216</v>
      </c>
    </row>
    <row r="12" spans="1:7" x14ac:dyDescent="0.3">
      <c r="C12" s="5" t="s">
        <v>3213</v>
      </c>
      <c r="D12" s="5">
        <f>_xlfn.MAXIFS('CEC db_11-5-2020'!$H$2:$H$128,'CEC db_11-5-2020'!$A$2:$A$128,TRUE)</f>
        <v>4.5</v>
      </c>
      <c r="E12" s="9">
        <f>_xlfn.MAXIFS('AHRI db'!$Q$2:$Q$230,'AHRI db'!$A$2:$A$230,TRUE)</f>
        <v>5</v>
      </c>
      <c r="F12" s="9">
        <f>_xlfn.MAXIFS('Energy Star db'!$Q$2:$Q$1444,'Energy Star db'!$A$2:$A$1444,TRUE)</f>
        <v>5</v>
      </c>
      <c r="G12" s="5" t="s">
        <v>3216</v>
      </c>
    </row>
    <row r="13" spans="1:7" x14ac:dyDescent="0.3">
      <c r="C13" s="18" t="s">
        <v>3204</v>
      </c>
      <c r="D13" s="15">
        <f>AVERAGEIFS('CEC db_11-5-2020'!$K$2:$K$128,'CEC db_11-5-2020'!$A$2:$A$128,TRUE)</f>
        <v>59.551724137931032</v>
      </c>
      <c r="E13" s="15">
        <f>AVERAGEIFS('AHRI db'!$K$2:$K$230,'AHRI db'!$A$2:$A$230,TRUE)</f>
        <v>60.652173913043477</v>
      </c>
      <c r="F13" s="15">
        <f>AVERAGEIFS('Energy Star db'!$X$2:$X$1444,'Energy Star db'!$A$2:$A$1444,TRUE)</f>
        <v>61.013888888888886</v>
      </c>
      <c r="G13" s="13">
        <f>ROUND(SUMPRODUCT(D13:F13,$D$3:$F$3)/SUM($D$3:$F$3),1)</f>
        <v>60.6</v>
      </c>
    </row>
    <row r="14" spans="1:7" x14ac:dyDescent="0.3">
      <c r="C14" s="10" t="s">
        <v>3207</v>
      </c>
      <c r="D14" s="5">
        <f>_xlfn.MINIFS('CEC db_11-5-2020'!$K$2:$K$128,'CEC db_11-5-2020'!$A$2:$A$128,TRUE)</f>
        <v>46</v>
      </c>
      <c r="E14" s="9">
        <f>_xlfn.MINIFS('AHRI db'!$K$2:$K$230,'AHRI db'!$A$2:$A$230,TRUE)</f>
        <v>46</v>
      </c>
      <c r="F14" s="9">
        <f>_xlfn.MINIFS('Energy Star db'!$X$2:$X$1444,'Energy Star db'!$A$2:$A$1444,TRUE)</f>
        <v>46</v>
      </c>
      <c r="G14" s="5" t="s">
        <v>3216</v>
      </c>
    </row>
    <row r="15" spans="1:7" x14ac:dyDescent="0.3">
      <c r="C15" s="10" t="s">
        <v>3208</v>
      </c>
      <c r="D15" s="5">
        <f>_xlfn.MAXIFS('CEC db_11-5-2020'!$K$2:$K$128,'CEC db_11-5-2020'!$A$2:$A$128,TRUE)</f>
        <v>67</v>
      </c>
      <c r="E15" s="9">
        <f>_xlfn.MAXIFS('AHRI db'!$K$2:$K$230,'AHRI db'!$A$2:$A$230,TRUE)</f>
        <v>67</v>
      </c>
      <c r="F15" s="9">
        <f>_xlfn.MAXIFS('Energy Star db'!$X$2:$X$1444,'Energy Star db'!$A$2:$A$1444,TRUE)</f>
        <v>74</v>
      </c>
      <c r="G15" s="5" t="s">
        <v>3216</v>
      </c>
    </row>
    <row r="16" spans="1:7" x14ac:dyDescent="0.3">
      <c r="C16" s="18" t="s">
        <v>3205</v>
      </c>
      <c r="D16" s="15">
        <f>AVERAGEIFS('CEC db_11-5-2020'!$M$2:$M$128,'CEC db_11-5-2020'!$A$2:$A$128,TRUE)</f>
        <v>424.79310344827587</v>
      </c>
      <c r="E16" s="15">
        <f>AVERAGEIFS('AHRI db'!$R$2:$R$230,'AHRI db'!$A$2:$A$230,TRUE)</f>
        <v>397.97101449275362</v>
      </c>
      <c r="F16" s="15">
        <f>AVERAGEIFS('Energy Star db'!$AA$2:$AA$1444,'Energy Star db'!$A$2:$A$1444,TRUE)</f>
        <v>378.92527777777775</v>
      </c>
      <c r="G16" s="6">
        <f>ROUND(SUMPRODUCT(D16:F16,$D$3:$F$3)/SUM($D$3:$F$3),0)/100</f>
        <v>3.94</v>
      </c>
    </row>
    <row r="17" spans="3:7" x14ac:dyDescent="0.3">
      <c r="C17" s="10" t="s">
        <v>3209</v>
      </c>
      <c r="D17" s="5">
        <f>_xlfn.MINIFS('CEC db_11-5-2020'!$M$2:$M$128,'CEC db_11-5-2020'!$A$2:$A$128,TRUE)</f>
        <v>334</v>
      </c>
      <c r="E17" s="9">
        <f>_xlfn.MINIFS('AHRI db'!$R$2:$R$230,'AHRI db'!$A$2:$A$230,TRUE)</f>
        <v>100</v>
      </c>
      <c r="F17" s="9">
        <f>_xlfn.MINIFS('Energy Star db'!$AA$2:$AA$1444,'Energy Star db'!$A$2:$A$1444,TRUE)</f>
        <v>3.44</v>
      </c>
      <c r="G17" s="5" t="s">
        <v>3216</v>
      </c>
    </row>
    <row r="18" spans="3:7" x14ac:dyDescent="0.3">
      <c r="C18" s="10" t="s">
        <v>3210</v>
      </c>
      <c r="D18" s="5">
        <f>_xlfn.MAXIFS('CEC db_11-5-2020'!$M$2:$M$128,'CEC db_11-5-2020'!$A$2:$A$128,TRUE)</f>
        <v>434</v>
      </c>
      <c r="E18" s="9">
        <f>_xlfn.MAXIFS('AHRI db'!$R$2:$R$230,'AHRI db'!$A$2:$A$230,TRUE)</f>
        <v>436</v>
      </c>
      <c r="F18" s="9">
        <f>_xlfn.MAXIFS('Energy Star db'!$AA$2:$AA$1444,'Energy Star db'!$A$2:$A$1444,TRUE)</f>
        <v>436</v>
      </c>
      <c r="G18" s="5" t="s">
        <v>3216</v>
      </c>
    </row>
    <row r="19" spans="3:7" x14ac:dyDescent="0.3">
      <c r="C19" s="10" t="s">
        <v>3221</v>
      </c>
      <c r="D19" s="5">
        <f>COUNTIFS('CEC db_11-5-2020'!$A$2:$A$128,TRUE,'CEC db_11-5-2020'!$O$2:$O$128,"low")</f>
        <v>4</v>
      </c>
      <c r="E19" s="5">
        <f>COUNTIFS('AHRI db'!$A$2:$A$230,TRUE,'AHRI db'!$J$2:$J$230,"Low Usage")</f>
        <v>7</v>
      </c>
      <c r="F19" s="5" t="s">
        <v>3222</v>
      </c>
      <c r="G19" s="5"/>
    </row>
    <row r="20" spans="3:7" x14ac:dyDescent="0.3">
      <c r="C20" s="18" t="s">
        <v>3219</v>
      </c>
      <c r="D20" s="17">
        <f>COUNTIFS('CEC db_11-5-2020'!$A$2:$A$128,TRUE,'CEC db_11-5-2020'!$O$2:$O$128,"Medium")</f>
        <v>25</v>
      </c>
      <c r="E20" s="17">
        <f>COUNTIFS('AHRI db'!$A$2:$A$230,TRUE,'AHRI db'!$J$2:$J$230,"Medium Usage")</f>
        <v>62</v>
      </c>
      <c r="F20" s="17" t="s">
        <v>3222</v>
      </c>
      <c r="G20" s="6" t="s">
        <v>26</v>
      </c>
    </row>
    <row r="21" spans="3:7" x14ac:dyDescent="0.3">
      <c r="C21" s="10" t="s">
        <v>3220</v>
      </c>
      <c r="D21" s="5">
        <f>COUNTIFS('CEC db_11-5-2020'!$A$2:$A$128,TRUE,'CEC db_11-5-2020'!$O$2:$O$128,"High")</f>
        <v>0</v>
      </c>
      <c r="E21" s="5">
        <f>COUNTIFS('AHRI db'!$A$2:$A$230,TRUE,'AHRI db'!$J$2:$J$230,"High Usage")</f>
        <v>0</v>
      </c>
      <c r="F21" s="5" t="s">
        <v>3222</v>
      </c>
      <c r="G21" s="5"/>
    </row>
    <row r="22" spans="3:7" x14ac:dyDescent="0.3">
      <c r="C22" s="18" t="s">
        <v>3217</v>
      </c>
      <c r="D22" s="17" t="s">
        <v>3218</v>
      </c>
      <c r="E22" s="17" t="s">
        <v>3218</v>
      </c>
      <c r="F22" s="17" t="s">
        <v>3218</v>
      </c>
      <c r="G22" s="6">
        <v>4.2</v>
      </c>
    </row>
    <row r="23" spans="3:7" x14ac:dyDescent="0.3">
      <c r="C23" s="19" t="s">
        <v>3224</v>
      </c>
      <c r="D23" s="17" t="s">
        <v>3218</v>
      </c>
      <c r="E23" s="17" t="s">
        <v>3218</v>
      </c>
      <c r="F23" s="17" t="s">
        <v>3218</v>
      </c>
      <c r="G23" s="6">
        <v>37</v>
      </c>
    </row>
    <row r="24" spans="3:7" x14ac:dyDescent="0.3">
      <c r="C24" s="19" t="s">
        <v>3225</v>
      </c>
      <c r="D24" s="17" t="s">
        <v>3218</v>
      </c>
      <c r="E24" s="17" t="s">
        <v>3218</v>
      </c>
      <c r="F24" s="17" t="s">
        <v>3218</v>
      </c>
      <c r="G24" s="6">
        <v>145</v>
      </c>
    </row>
    <row r="25" spans="3:7" x14ac:dyDescent="0.3">
      <c r="C25" s="18" t="s">
        <v>3223</v>
      </c>
      <c r="D25" s="17" t="s">
        <v>3218</v>
      </c>
      <c r="E25" s="17" t="s">
        <v>3218</v>
      </c>
      <c r="F25" s="17" t="s">
        <v>3218</v>
      </c>
      <c r="G25" s="6">
        <v>18.3</v>
      </c>
    </row>
  </sheetData>
  <autoFilter ref="C2:G25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R128"/>
  <sheetViews>
    <sheetView showGridLines="0" topLeftCell="G1" workbookViewId="0">
      <selection activeCell="A69" sqref="A69"/>
    </sheetView>
  </sheetViews>
  <sheetFormatPr defaultRowHeight="14.4" x14ac:dyDescent="0.3"/>
  <cols>
    <col min="2" max="2" width="35.19921875" bestFit="1" customWidth="1"/>
    <col min="3" max="3" width="19.69921875" bestFit="1" customWidth="1"/>
    <col min="4" max="4" width="20" bestFit="1" customWidth="1"/>
    <col min="5" max="5" width="28.3984375" bestFit="1" customWidth="1"/>
    <col min="6" max="6" width="10.8984375" bestFit="1" customWidth="1"/>
    <col min="7" max="7" width="11" bestFit="1" customWidth="1"/>
    <col min="8" max="8" width="9.59765625" bestFit="1" customWidth="1"/>
    <col min="9" max="9" width="34.59765625" bestFit="1" customWidth="1"/>
    <col min="10" max="10" width="14.5" bestFit="1" customWidth="1"/>
    <col min="11" max="11" width="12.796875" bestFit="1" customWidth="1"/>
    <col min="12" max="12" width="22.3984375" bestFit="1" customWidth="1"/>
    <col min="13" max="13" width="14.59765625" bestFit="1" customWidth="1"/>
    <col min="14" max="14" width="27.8984375" bestFit="1" customWidth="1"/>
    <col min="15" max="15" width="10.3984375" bestFit="1" customWidth="1"/>
    <col min="16" max="16" width="16.796875" bestFit="1" customWidth="1"/>
    <col min="17" max="17" width="23.69921875" bestFit="1" customWidth="1"/>
    <col min="18" max="18" width="8.59765625" bestFit="1" customWidth="1"/>
  </cols>
  <sheetData>
    <row r="1" spans="1:18" x14ac:dyDescent="0.3">
      <c r="A1" t="s">
        <v>3206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7" t="s">
        <v>5</v>
      </c>
      <c r="H1" s="1" t="s">
        <v>6</v>
      </c>
      <c r="I1" s="1" t="s">
        <v>7</v>
      </c>
      <c r="J1" s="1" t="s">
        <v>8</v>
      </c>
      <c r="K1" s="7" t="s">
        <v>9</v>
      </c>
      <c r="L1" s="1" t="s">
        <v>10</v>
      </c>
      <c r="M1" s="7" t="s">
        <v>11</v>
      </c>
      <c r="N1" s="1" t="s">
        <v>12</v>
      </c>
      <c r="O1" s="7" t="s">
        <v>13</v>
      </c>
      <c r="P1" s="7" t="s">
        <v>14</v>
      </c>
      <c r="Q1" s="1" t="s">
        <v>15</v>
      </c>
      <c r="R1" s="1" t="s">
        <v>16</v>
      </c>
    </row>
    <row r="2" spans="1:18" hidden="1" x14ac:dyDescent="0.3">
      <c r="A2" t="b">
        <f>$G2&lt;=Summary!$B$3</f>
        <v>0</v>
      </c>
      <c r="B2" s="2" t="s">
        <v>17</v>
      </c>
      <c r="C2" s="2" t="s">
        <v>18</v>
      </c>
      <c r="D2" s="2" t="s">
        <v>19</v>
      </c>
      <c r="E2" s="2" t="s">
        <v>20</v>
      </c>
      <c r="F2" s="2" t="s">
        <v>21</v>
      </c>
      <c r="G2" s="2">
        <v>82</v>
      </c>
      <c r="H2" s="2">
        <v>4.5</v>
      </c>
      <c r="I2" s="2"/>
      <c r="J2" s="2" t="s">
        <v>22</v>
      </c>
      <c r="K2" s="2">
        <v>86</v>
      </c>
      <c r="L2" s="2"/>
      <c r="M2" s="2">
        <v>233</v>
      </c>
      <c r="N2" s="2">
        <v>0</v>
      </c>
      <c r="O2" s="2" t="s">
        <v>23</v>
      </c>
      <c r="P2" s="2">
        <v>3.45</v>
      </c>
      <c r="Q2" s="2">
        <v>2.15</v>
      </c>
      <c r="R2" s="4">
        <v>43693</v>
      </c>
    </row>
    <row r="3" spans="1:18" hidden="1" x14ac:dyDescent="0.3">
      <c r="A3" t="b">
        <f>$G3&lt;=Summary!$B$3</f>
        <v>0</v>
      </c>
      <c r="B3" s="2" t="s">
        <v>17</v>
      </c>
      <c r="C3" s="2" t="s">
        <v>18</v>
      </c>
      <c r="D3" s="2" t="s">
        <v>24</v>
      </c>
      <c r="E3" s="2" t="s">
        <v>20</v>
      </c>
      <c r="F3" s="2" t="s">
        <v>21</v>
      </c>
      <c r="G3" s="2">
        <v>67</v>
      </c>
      <c r="H3" s="2">
        <v>4.5</v>
      </c>
      <c r="I3" s="2"/>
      <c r="J3" s="2" t="s">
        <v>22</v>
      </c>
      <c r="K3" s="2">
        <v>79</v>
      </c>
      <c r="L3" s="2"/>
      <c r="M3" s="2">
        <v>265</v>
      </c>
      <c r="N3" s="2">
        <v>0</v>
      </c>
      <c r="O3" s="2" t="s">
        <v>23</v>
      </c>
      <c r="P3" s="2">
        <v>3.45</v>
      </c>
      <c r="Q3" s="2">
        <v>2.17</v>
      </c>
      <c r="R3" s="4">
        <v>43693</v>
      </c>
    </row>
    <row r="4" spans="1:18" hidden="1" x14ac:dyDescent="0.3">
      <c r="A4" t="b">
        <f>$G4&lt;=Summary!$B$3</f>
        <v>0</v>
      </c>
      <c r="B4" s="2" t="s">
        <v>17</v>
      </c>
      <c r="C4" s="2" t="s">
        <v>18</v>
      </c>
      <c r="D4" s="2" t="s">
        <v>25</v>
      </c>
      <c r="E4" s="2" t="s">
        <v>20</v>
      </c>
      <c r="F4" s="2" t="s">
        <v>21</v>
      </c>
      <c r="G4" s="2">
        <v>46</v>
      </c>
      <c r="H4" s="2">
        <v>4.5</v>
      </c>
      <c r="I4" s="2"/>
      <c r="J4" s="2" t="s">
        <v>22</v>
      </c>
      <c r="K4" s="2">
        <v>66</v>
      </c>
      <c r="L4" s="2"/>
      <c r="M4" s="2">
        <v>407</v>
      </c>
      <c r="N4" s="2">
        <v>0</v>
      </c>
      <c r="O4" s="2" t="s">
        <v>26</v>
      </c>
      <c r="P4" s="2">
        <v>3.45</v>
      </c>
      <c r="Q4" s="2">
        <v>0.92</v>
      </c>
      <c r="R4" s="4">
        <v>43693</v>
      </c>
    </row>
    <row r="5" spans="1:18" hidden="1" x14ac:dyDescent="0.3">
      <c r="A5" t="b">
        <f>$G5&lt;=Summary!$B$3</f>
        <v>0</v>
      </c>
      <c r="B5" s="2" t="s">
        <v>17</v>
      </c>
      <c r="C5" s="2" t="s">
        <v>18</v>
      </c>
      <c r="D5" s="2" t="s">
        <v>27</v>
      </c>
      <c r="E5" s="2" t="s">
        <v>20</v>
      </c>
      <c r="F5" s="2" t="s">
        <v>21</v>
      </c>
      <c r="G5" s="2">
        <v>82</v>
      </c>
      <c r="H5" s="2">
        <v>4.5</v>
      </c>
      <c r="I5" s="2"/>
      <c r="J5" s="2" t="s">
        <v>22</v>
      </c>
      <c r="K5" s="2">
        <v>84</v>
      </c>
      <c r="L5" s="2"/>
      <c r="M5" s="2">
        <v>233</v>
      </c>
      <c r="N5" s="2">
        <v>0</v>
      </c>
      <c r="O5" s="2" t="s">
        <v>23</v>
      </c>
      <c r="P5" s="2">
        <v>3.45</v>
      </c>
      <c r="Q5" s="2">
        <v>2.15</v>
      </c>
      <c r="R5" s="4">
        <v>43693</v>
      </c>
    </row>
    <row r="6" spans="1:18" hidden="1" x14ac:dyDescent="0.3">
      <c r="A6" t="b">
        <f>$G6&lt;=Summary!$B$3</f>
        <v>0</v>
      </c>
      <c r="B6" s="2" t="s">
        <v>17</v>
      </c>
      <c r="C6" s="2" t="s">
        <v>18</v>
      </c>
      <c r="D6" s="2" t="s">
        <v>28</v>
      </c>
      <c r="E6" s="2" t="s">
        <v>20</v>
      </c>
      <c r="F6" s="2" t="s">
        <v>21</v>
      </c>
      <c r="G6" s="2">
        <v>67</v>
      </c>
      <c r="H6" s="2">
        <v>4.5</v>
      </c>
      <c r="I6" s="2"/>
      <c r="J6" s="2" t="s">
        <v>22</v>
      </c>
      <c r="K6" s="2">
        <v>79</v>
      </c>
      <c r="L6" s="2"/>
      <c r="M6" s="2">
        <v>265</v>
      </c>
      <c r="N6" s="2">
        <v>0</v>
      </c>
      <c r="O6" s="2" t="s">
        <v>23</v>
      </c>
      <c r="P6" s="2">
        <v>3.42</v>
      </c>
      <c r="Q6" s="2">
        <v>2.17</v>
      </c>
      <c r="R6" s="4">
        <v>43693</v>
      </c>
    </row>
    <row r="7" spans="1:18" hidden="1" x14ac:dyDescent="0.3">
      <c r="A7" t="b">
        <f>$G7&lt;=Summary!$B$3</f>
        <v>0</v>
      </c>
      <c r="B7" s="2" t="s">
        <v>17</v>
      </c>
      <c r="C7" s="2" t="s">
        <v>18</v>
      </c>
      <c r="D7" s="2" t="s">
        <v>29</v>
      </c>
      <c r="E7" s="2" t="s">
        <v>20</v>
      </c>
      <c r="F7" s="2" t="s">
        <v>21</v>
      </c>
      <c r="G7" s="2">
        <v>46</v>
      </c>
      <c r="H7" s="2">
        <v>4.5</v>
      </c>
      <c r="I7" s="2"/>
      <c r="J7" s="2" t="s">
        <v>22</v>
      </c>
      <c r="K7" s="2">
        <v>66</v>
      </c>
      <c r="L7" s="2"/>
      <c r="M7" s="2">
        <v>407</v>
      </c>
      <c r="N7" s="2">
        <v>0</v>
      </c>
      <c r="O7" s="2" t="s">
        <v>26</v>
      </c>
      <c r="P7" s="2">
        <v>3.35</v>
      </c>
      <c r="Q7" s="2">
        <v>0.92</v>
      </c>
      <c r="R7" s="4">
        <v>43693</v>
      </c>
    </row>
    <row r="8" spans="1:18" ht="26.5" hidden="1" x14ac:dyDescent="0.3">
      <c r="A8" t="b">
        <f>$G8&lt;=Summary!$B$3</f>
        <v>0</v>
      </c>
      <c r="B8" s="2" t="s">
        <v>30</v>
      </c>
      <c r="C8" s="2" t="s">
        <v>31</v>
      </c>
      <c r="D8" s="2" t="s">
        <v>32</v>
      </c>
      <c r="E8" s="2" t="s">
        <v>20</v>
      </c>
      <c r="F8" s="2" t="s">
        <v>21</v>
      </c>
      <c r="G8" s="2">
        <v>82</v>
      </c>
      <c r="H8" s="2">
        <v>4.5</v>
      </c>
      <c r="I8" s="2"/>
      <c r="J8" s="2" t="s">
        <v>22</v>
      </c>
      <c r="K8" s="2">
        <v>86</v>
      </c>
      <c r="L8" s="2"/>
      <c r="M8" s="2">
        <v>233</v>
      </c>
      <c r="N8" s="2">
        <v>0</v>
      </c>
      <c r="O8" s="2" t="s">
        <v>23</v>
      </c>
      <c r="P8" s="2">
        <v>3.45</v>
      </c>
      <c r="Q8" s="2"/>
      <c r="R8" s="4">
        <v>43693</v>
      </c>
    </row>
    <row r="9" spans="1:18" ht="26.5" hidden="1" x14ac:dyDescent="0.3">
      <c r="A9" t="b">
        <f>$G9&lt;=Summary!$B$3</f>
        <v>0</v>
      </c>
      <c r="B9" s="2" t="s">
        <v>30</v>
      </c>
      <c r="C9" s="2" t="s">
        <v>31</v>
      </c>
      <c r="D9" s="2" t="s">
        <v>33</v>
      </c>
      <c r="E9" s="2" t="s">
        <v>20</v>
      </c>
      <c r="F9" s="2" t="s">
        <v>21</v>
      </c>
      <c r="G9" s="2">
        <v>67</v>
      </c>
      <c r="H9" s="2">
        <v>4.5</v>
      </c>
      <c r="I9" s="2"/>
      <c r="J9" s="2" t="s">
        <v>22</v>
      </c>
      <c r="K9" s="2">
        <v>79</v>
      </c>
      <c r="L9" s="2"/>
      <c r="M9" s="2">
        <v>265</v>
      </c>
      <c r="N9" s="2">
        <v>0</v>
      </c>
      <c r="O9" s="2" t="s">
        <v>23</v>
      </c>
      <c r="P9" s="2">
        <v>3.45</v>
      </c>
      <c r="Q9" s="2"/>
      <c r="R9" s="4">
        <v>43693</v>
      </c>
    </row>
    <row r="10" spans="1:18" ht="26.5" hidden="1" x14ac:dyDescent="0.3">
      <c r="A10" t="b">
        <f>$G10&lt;=Summary!$B$3</f>
        <v>0</v>
      </c>
      <c r="B10" s="2" t="s">
        <v>30</v>
      </c>
      <c r="C10" s="2" t="s">
        <v>31</v>
      </c>
      <c r="D10" s="2" t="s">
        <v>34</v>
      </c>
      <c r="E10" s="2" t="s">
        <v>20</v>
      </c>
      <c r="F10" s="2" t="s">
        <v>21</v>
      </c>
      <c r="G10" s="2">
        <v>46</v>
      </c>
      <c r="H10" s="2">
        <v>4.5</v>
      </c>
      <c r="I10" s="2"/>
      <c r="J10" s="2" t="s">
        <v>22</v>
      </c>
      <c r="K10" s="2">
        <v>66</v>
      </c>
      <c r="L10" s="2"/>
      <c r="M10" s="2">
        <v>407</v>
      </c>
      <c r="N10" s="2">
        <v>0</v>
      </c>
      <c r="O10" s="2" t="s">
        <v>26</v>
      </c>
      <c r="P10" s="2">
        <v>3.45</v>
      </c>
      <c r="Q10" s="2"/>
      <c r="R10" s="4">
        <v>43693</v>
      </c>
    </row>
    <row r="11" spans="1:18" ht="26.5" hidden="1" x14ac:dyDescent="0.3">
      <c r="A11" t="b">
        <f>$G11&lt;=Summary!$B$3</f>
        <v>0</v>
      </c>
      <c r="B11" s="2" t="s">
        <v>30</v>
      </c>
      <c r="C11" s="2" t="s">
        <v>35</v>
      </c>
      <c r="D11" s="2" t="s">
        <v>36</v>
      </c>
      <c r="E11" s="2" t="s">
        <v>20</v>
      </c>
      <c r="F11" s="2" t="s">
        <v>21</v>
      </c>
      <c r="G11" s="2">
        <v>82</v>
      </c>
      <c r="H11" s="2">
        <v>4.5</v>
      </c>
      <c r="I11" s="2"/>
      <c r="J11" s="2" t="s">
        <v>22</v>
      </c>
      <c r="K11" s="2">
        <v>86</v>
      </c>
      <c r="L11" s="2"/>
      <c r="M11" s="2">
        <v>233</v>
      </c>
      <c r="N11" s="2">
        <v>0</v>
      </c>
      <c r="O11" s="2" t="s">
        <v>23</v>
      </c>
      <c r="P11" s="2">
        <v>3.45</v>
      </c>
      <c r="Q11" s="2"/>
      <c r="R11" s="4">
        <v>43693</v>
      </c>
    </row>
    <row r="12" spans="1:18" ht="26.5" hidden="1" x14ac:dyDescent="0.3">
      <c r="A12" t="b">
        <f>$G12&lt;=Summary!$B$3</f>
        <v>0</v>
      </c>
      <c r="B12" s="2" t="s">
        <v>30</v>
      </c>
      <c r="C12" s="2" t="s">
        <v>35</v>
      </c>
      <c r="D12" s="2" t="s">
        <v>37</v>
      </c>
      <c r="E12" s="2" t="s">
        <v>20</v>
      </c>
      <c r="F12" s="2" t="s">
        <v>21</v>
      </c>
      <c r="G12" s="2">
        <v>67</v>
      </c>
      <c r="H12" s="2">
        <v>4.5</v>
      </c>
      <c r="I12" s="2"/>
      <c r="J12" s="2" t="s">
        <v>22</v>
      </c>
      <c r="K12" s="2">
        <v>79</v>
      </c>
      <c r="L12" s="2"/>
      <c r="M12" s="2">
        <v>265</v>
      </c>
      <c r="N12" s="2">
        <v>0</v>
      </c>
      <c r="O12" s="2" t="s">
        <v>23</v>
      </c>
      <c r="P12" s="2">
        <v>3.45</v>
      </c>
      <c r="Q12" s="2"/>
      <c r="R12" s="4">
        <v>43693</v>
      </c>
    </row>
    <row r="13" spans="1:18" ht="26.5" hidden="1" x14ac:dyDescent="0.3">
      <c r="A13" t="b">
        <f>$G13&lt;=Summary!$B$3</f>
        <v>0</v>
      </c>
      <c r="B13" s="2" t="s">
        <v>30</v>
      </c>
      <c r="C13" s="2" t="s">
        <v>35</v>
      </c>
      <c r="D13" s="2" t="s">
        <v>38</v>
      </c>
      <c r="E13" s="2" t="s">
        <v>20</v>
      </c>
      <c r="F13" s="2" t="s">
        <v>21</v>
      </c>
      <c r="G13" s="2">
        <v>46</v>
      </c>
      <c r="H13" s="2">
        <v>4.5</v>
      </c>
      <c r="I13" s="2"/>
      <c r="J13" s="2" t="s">
        <v>22</v>
      </c>
      <c r="K13" s="2">
        <v>66</v>
      </c>
      <c r="L13" s="2"/>
      <c r="M13" s="2">
        <v>407</v>
      </c>
      <c r="N13" s="2">
        <v>0</v>
      </c>
      <c r="O13" s="2" t="s">
        <v>26</v>
      </c>
      <c r="P13" s="2">
        <v>3.45</v>
      </c>
      <c r="Q13" s="2"/>
      <c r="R13" s="4">
        <v>43693</v>
      </c>
    </row>
    <row r="14" spans="1:18" ht="26.5" hidden="1" x14ac:dyDescent="0.3">
      <c r="A14" t="b">
        <f>$G14&lt;=Summary!$B$3</f>
        <v>0</v>
      </c>
      <c r="B14" s="2" t="s">
        <v>30</v>
      </c>
      <c r="C14" s="2" t="s">
        <v>35</v>
      </c>
      <c r="D14" s="2" t="s">
        <v>39</v>
      </c>
      <c r="E14" s="2" t="s">
        <v>20</v>
      </c>
      <c r="F14" s="2" t="s">
        <v>21</v>
      </c>
      <c r="G14" s="2">
        <v>82</v>
      </c>
      <c r="H14" s="2">
        <v>4.5</v>
      </c>
      <c r="I14" s="2"/>
      <c r="J14" s="2" t="s">
        <v>22</v>
      </c>
      <c r="K14" s="2">
        <v>84</v>
      </c>
      <c r="L14" s="2"/>
      <c r="M14" s="2">
        <v>233</v>
      </c>
      <c r="N14" s="2">
        <v>0</v>
      </c>
      <c r="O14" s="2" t="s">
        <v>23</v>
      </c>
      <c r="P14" s="2">
        <v>3.45</v>
      </c>
      <c r="Q14" s="2"/>
      <c r="R14" s="4">
        <v>43693</v>
      </c>
    </row>
    <row r="15" spans="1:18" ht="26.5" hidden="1" x14ac:dyDescent="0.3">
      <c r="A15" t="b">
        <f>$G15&lt;=Summary!$B$3</f>
        <v>0</v>
      </c>
      <c r="B15" s="2" t="s">
        <v>30</v>
      </c>
      <c r="C15" s="2" t="s">
        <v>35</v>
      </c>
      <c r="D15" s="2" t="s">
        <v>40</v>
      </c>
      <c r="E15" s="2" t="s">
        <v>20</v>
      </c>
      <c r="F15" s="2" t="s">
        <v>21</v>
      </c>
      <c r="G15" s="2">
        <v>67</v>
      </c>
      <c r="H15" s="2">
        <v>4.5</v>
      </c>
      <c r="I15" s="2"/>
      <c r="J15" s="2" t="s">
        <v>22</v>
      </c>
      <c r="K15" s="2">
        <v>79</v>
      </c>
      <c r="L15" s="2"/>
      <c r="M15" s="2">
        <v>265</v>
      </c>
      <c r="N15" s="2">
        <v>0</v>
      </c>
      <c r="O15" s="2" t="s">
        <v>23</v>
      </c>
      <c r="P15" s="2">
        <v>3.42</v>
      </c>
      <c r="Q15" s="2"/>
      <c r="R15" s="4">
        <v>43693</v>
      </c>
    </row>
    <row r="16" spans="1:18" ht="26.5" hidden="1" x14ac:dyDescent="0.3">
      <c r="A16" t="b">
        <f>$G16&lt;=Summary!$B$3</f>
        <v>0</v>
      </c>
      <c r="B16" s="2" t="s">
        <v>30</v>
      </c>
      <c r="C16" s="2" t="s">
        <v>35</v>
      </c>
      <c r="D16" s="2" t="s">
        <v>41</v>
      </c>
      <c r="E16" s="2" t="s">
        <v>20</v>
      </c>
      <c r="F16" s="2" t="s">
        <v>21</v>
      </c>
      <c r="G16" s="2">
        <v>46</v>
      </c>
      <c r="H16" s="2">
        <v>4.5</v>
      </c>
      <c r="I16" s="2"/>
      <c r="J16" s="2" t="s">
        <v>22</v>
      </c>
      <c r="K16" s="2">
        <v>66</v>
      </c>
      <c r="L16" s="2"/>
      <c r="M16" s="2">
        <v>407</v>
      </c>
      <c r="N16" s="2">
        <v>0</v>
      </c>
      <c r="O16" s="2" t="s">
        <v>26</v>
      </c>
      <c r="P16" s="2">
        <v>3.35</v>
      </c>
      <c r="Q16" s="2"/>
      <c r="R16" s="4">
        <v>43693</v>
      </c>
    </row>
    <row r="17" spans="1:18" ht="26.5" hidden="1" x14ac:dyDescent="0.3">
      <c r="A17" t="b">
        <f>$G17&lt;=Summary!$B$3</f>
        <v>0</v>
      </c>
      <c r="B17" s="2" t="s">
        <v>30</v>
      </c>
      <c r="C17" s="2" t="s">
        <v>42</v>
      </c>
      <c r="D17" s="2" t="s">
        <v>43</v>
      </c>
      <c r="E17" s="2" t="s">
        <v>20</v>
      </c>
      <c r="F17" s="2" t="s">
        <v>21</v>
      </c>
      <c r="G17" s="2">
        <v>82</v>
      </c>
      <c r="H17" s="2">
        <v>4.5</v>
      </c>
      <c r="I17" s="2"/>
      <c r="J17" s="2" t="s">
        <v>22</v>
      </c>
      <c r="K17" s="2">
        <v>86</v>
      </c>
      <c r="L17" s="2"/>
      <c r="M17" s="2">
        <v>233</v>
      </c>
      <c r="N17" s="2">
        <v>0</v>
      </c>
      <c r="O17" s="2" t="s">
        <v>23</v>
      </c>
      <c r="P17" s="2">
        <v>3.45</v>
      </c>
      <c r="Q17" s="2">
        <v>2.15</v>
      </c>
      <c r="R17" s="4">
        <v>43696</v>
      </c>
    </row>
    <row r="18" spans="1:18" ht="26.5" hidden="1" x14ac:dyDescent="0.3">
      <c r="A18" t="b">
        <f>$G18&lt;=Summary!$B$3</f>
        <v>0</v>
      </c>
      <c r="B18" s="2" t="s">
        <v>30</v>
      </c>
      <c r="C18" s="2" t="s">
        <v>42</v>
      </c>
      <c r="D18" s="2" t="s">
        <v>44</v>
      </c>
      <c r="E18" s="2" t="s">
        <v>20</v>
      </c>
      <c r="F18" s="2" t="s">
        <v>21</v>
      </c>
      <c r="G18" s="2">
        <v>82</v>
      </c>
      <c r="H18" s="2">
        <v>4.5</v>
      </c>
      <c r="I18" s="2"/>
      <c r="J18" s="2" t="s">
        <v>22</v>
      </c>
      <c r="K18" s="2">
        <v>86</v>
      </c>
      <c r="L18" s="2"/>
      <c r="M18" s="2">
        <v>233</v>
      </c>
      <c r="N18" s="2">
        <v>0</v>
      </c>
      <c r="O18" s="2" t="s">
        <v>23</v>
      </c>
      <c r="P18" s="2">
        <v>3.45</v>
      </c>
      <c r="Q18" s="2">
        <v>2.15</v>
      </c>
      <c r="R18" s="4">
        <v>43696</v>
      </c>
    </row>
    <row r="19" spans="1:18" ht="26.5" hidden="1" x14ac:dyDescent="0.3">
      <c r="A19" t="b">
        <f>$G19&lt;=Summary!$B$3</f>
        <v>0</v>
      </c>
      <c r="B19" s="2" t="s">
        <v>30</v>
      </c>
      <c r="C19" s="2" t="s">
        <v>42</v>
      </c>
      <c r="D19" s="2" t="s">
        <v>45</v>
      </c>
      <c r="E19" s="2" t="s">
        <v>20</v>
      </c>
      <c r="F19" s="2" t="s">
        <v>21</v>
      </c>
      <c r="G19" s="2">
        <v>67</v>
      </c>
      <c r="H19" s="2">
        <v>4.5</v>
      </c>
      <c r="I19" s="2"/>
      <c r="J19" s="2" t="s">
        <v>22</v>
      </c>
      <c r="K19" s="2">
        <v>79</v>
      </c>
      <c r="L19" s="2"/>
      <c r="M19" s="2">
        <v>265</v>
      </c>
      <c r="N19" s="2">
        <v>0</v>
      </c>
      <c r="O19" s="2" t="s">
        <v>23</v>
      </c>
      <c r="P19" s="2">
        <v>3.45</v>
      </c>
      <c r="Q19" s="2">
        <v>2.17</v>
      </c>
      <c r="R19" s="4">
        <v>43696</v>
      </c>
    </row>
    <row r="20" spans="1:18" ht="26.5" hidden="1" x14ac:dyDescent="0.3">
      <c r="A20" t="b">
        <f>$G20&lt;=Summary!$B$3</f>
        <v>0</v>
      </c>
      <c r="B20" s="2" t="s">
        <v>30</v>
      </c>
      <c r="C20" s="2" t="s">
        <v>42</v>
      </c>
      <c r="D20" s="2" t="s">
        <v>46</v>
      </c>
      <c r="E20" s="2" t="s">
        <v>20</v>
      </c>
      <c r="F20" s="2" t="s">
        <v>21</v>
      </c>
      <c r="G20" s="2">
        <v>46</v>
      </c>
      <c r="H20" s="2">
        <v>4.5</v>
      </c>
      <c r="I20" s="2"/>
      <c r="J20" s="2" t="s">
        <v>22</v>
      </c>
      <c r="K20" s="2">
        <v>66</v>
      </c>
      <c r="L20" s="2"/>
      <c r="M20" s="2">
        <v>407</v>
      </c>
      <c r="N20" s="2">
        <v>0</v>
      </c>
      <c r="O20" s="2" t="s">
        <v>26</v>
      </c>
      <c r="P20" s="2">
        <v>3.45</v>
      </c>
      <c r="Q20" s="2">
        <v>0.92</v>
      </c>
      <c r="R20" s="4">
        <v>43696</v>
      </c>
    </row>
    <row r="21" spans="1:18" ht="26.5" hidden="1" x14ac:dyDescent="0.3">
      <c r="A21" t="b">
        <f>$G21&lt;=Summary!$B$3</f>
        <v>0</v>
      </c>
      <c r="B21" s="2" t="s">
        <v>30</v>
      </c>
      <c r="C21" s="2" t="s">
        <v>42</v>
      </c>
      <c r="D21" s="2" t="s">
        <v>47</v>
      </c>
      <c r="E21" s="2" t="s">
        <v>20</v>
      </c>
      <c r="F21" s="2" t="s">
        <v>21</v>
      </c>
      <c r="G21" s="2">
        <v>46</v>
      </c>
      <c r="H21" s="2">
        <v>4.5</v>
      </c>
      <c r="I21" s="2"/>
      <c r="J21" s="2" t="s">
        <v>22</v>
      </c>
      <c r="K21" s="2">
        <v>66</v>
      </c>
      <c r="L21" s="2"/>
      <c r="M21" s="2">
        <v>407</v>
      </c>
      <c r="N21" s="2">
        <v>0</v>
      </c>
      <c r="O21" s="2" t="s">
        <v>26</v>
      </c>
      <c r="P21" s="2">
        <v>3.45</v>
      </c>
      <c r="Q21" s="2">
        <v>0.92</v>
      </c>
      <c r="R21" s="4">
        <v>43696</v>
      </c>
    </row>
    <row r="22" spans="1:18" ht="26.5" hidden="1" x14ac:dyDescent="0.3">
      <c r="A22" t="b">
        <f>$G22&lt;=Summary!$B$3</f>
        <v>0</v>
      </c>
      <c r="B22" s="2" t="s">
        <v>30</v>
      </c>
      <c r="C22" s="2" t="s">
        <v>42</v>
      </c>
      <c r="D22" s="2" t="s">
        <v>48</v>
      </c>
      <c r="E22" s="2" t="s">
        <v>20</v>
      </c>
      <c r="F22" s="2" t="s">
        <v>21</v>
      </c>
      <c r="G22" s="2">
        <v>82</v>
      </c>
      <c r="H22" s="2">
        <v>4.5</v>
      </c>
      <c r="I22" s="2"/>
      <c r="J22" s="2" t="s">
        <v>22</v>
      </c>
      <c r="K22" s="2">
        <v>84</v>
      </c>
      <c r="L22" s="2"/>
      <c r="M22" s="2">
        <v>233</v>
      </c>
      <c r="N22" s="2">
        <v>0</v>
      </c>
      <c r="O22" s="2" t="s">
        <v>23</v>
      </c>
      <c r="P22" s="2">
        <v>3.45</v>
      </c>
      <c r="Q22" s="2">
        <v>2.15</v>
      </c>
      <c r="R22" s="4">
        <v>43696</v>
      </c>
    </row>
    <row r="23" spans="1:18" ht="26.5" hidden="1" x14ac:dyDescent="0.3">
      <c r="A23" t="b">
        <f>$G23&lt;=Summary!$B$3</f>
        <v>0</v>
      </c>
      <c r="B23" s="2" t="s">
        <v>30</v>
      </c>
      <c r="C23" s="2" t="s">
        <v>42</v>
      </c>
      <c r="D23" s="2" t="s">
        <v>49</v>
      </c>
      <c r="E23" s="2" t="s">
        <v>20</v>
      </c>
      <c r="F23" s="2" t="s">
        <v>21</v>
      </c>
      <c r="G23" s="2">
        <v>67</v>
      </c>
      <c r="H23" s="2">
        <v>4.5</v>
      </c>
      <c r="I23" s="2"/>
      <c r="J23" s="2" t="s">
        <v>22</v>
      </c>
      <c r="K23" s="2">
        <v>79</v>
      </c>
      <c r="L23" s="2"/>
      <c r="M23" s="2">
        <v>265</v>
      </c>
      <c r="N23" s="2">
        <v>0</v>
      </c>
      <c r="O23" s="2" t="s">
        <v>23</v>
      </c>
      <c r="P23" s="2">
        <v>3.42</v>
      </c>
      <c r="Q23" s="2">
        <v>2.17</v>
      </c>
      <c r="R23" s="4">
        <v>43696</v>
      </c>
    </row>
    <row r="24" spans="1:18" ht="26.5" hidden="1" x14ac:dyDescent="0.3">
      <c r="A24" t="b">
        <f>$G24&lt;=Summary!$B$3</f>
        <v>0</v>
      </c>
      <c r="B24" s="2" t="s">
        <v>30</v>
      </c>
      <c r="C24" s="2" t="s">
        <v>42</v>
      </c>
      <c r="D24" s="2" t="s">
        <v>50</v>
      </c>
      <c r="E24" s="2" t="s">
        <v>20</v>
      </c>
      <c r="F24" s="2" t="s">
        <v>21</v>
      </c>
      <c r="G24" s="2">
        <v>46</v>
      </c>
      <c r="H24" s="2">
        <v>4.5</v>
      </c>
      <c r="I24" s="2"/>
      <c r="J24" s="2" t="s">
        <v>22</v>
      </c>
      <c r="K24" s="2">
        <v>66</v>
      </c>
      <c r="L24" s="2"/>
      <c r="M24" s="2">
        <v>407</v>
      </c>
      <c r="N24" s="2">
        <v>0</v>
      </c>
      <c r="O24" s="2" t="s">
        <v>26</v>
      </c>
      <c r="P24" s="2">
        <v>3.35</v>
      </c>
      <c r="Q24" s="2">
        <v>0.92</v>
      </c>
      <c r="R24" s="4">
        <v>43696</v>
      </c>
    </row>
    <row r="25" spans="1:18" hidden="1" x14ac:dyDescent="0.3">
      <c r="A25" t="b">
        <f>$G25&lt;=Summary!$B$3</f>
        <v>0</v>
      </c>
      <c r="B25" s="2" t="s">
        <v>51</v>
      </c>
      <c r="C25" s="2" t="s">
        <v>52</v>
      </c>
      <c r="D25" s="2" t="s">
        <v>53</v>
      </c>
      <c r="E25" s="2" t="s">
        <v>20</v>
      </c>
      <c r="F25" s="2" t="s">
        <v>21</v>
      </c>
      <c r="G25" s="2">
        <v>82</v>
      </c>
      <c r="H25" s="2">
        <v>4.5</v>
      </c>
      <c r="I25" s="2"/>
      <c r="J25" s="2" t="s">
        <v>22</v>
      </c>
      <c r="K25" s="2">
        <v>86</v>
      </c>
      <c r="L25" s="2"/>
      <c r="M25" s="2">
        <v>233</v>
      </c>
      <c r="N25" s="2">
        <v>0</v>
      </c>
      <c r="O25" s="2" t="s">
        <v>23</v>
      </c>
      <c r="P25" s="2">
        <v>3.45</v>
      </c>
      <c r="Q25" s="2">
        <v>2.15</v>
      </c>
      <c r="R25" s="4">
        <v>43696</v>
      </c>
    </row>
    <row r="26" spans="1:18" hidden="1" x14ac:dyDescent="0.3">
      <c r="A26" t="b">
        <f>$G26&lt;=Summary!$B$3</f>
        <v>0</v>
      </c>
      <c r="B26" s="2" t="s">
        <v>51</v>
      </c>
      <c r="C26" s="2" t="s">
        <v>52</v>
      </c>
      <c r="D26" s="2" t="s">
        <v>54</v>
      </c>
      <c r="E26" s="2" t="s">
        <v>20</v>
      </c>
      <c r="F26" s="2" t="s">
        <v>21</v>
      </c>
      <c r="G26" s="2">
        <v>67</v>
      </c>
      <c r="H26" s="2">
        <v>4.5</v>
      </c>
      <c r="I26" s="2"/>
      <c r="J26" s="2" t="s">
        <v>22</v>
      </c>
      <c r="K26" s="2">
        <v>79</v>
      </c>
      <c r="L26" s="2"/>
      <c r="M26" s="2">
        <v>265</v>
      </c>
      <c r="N26" s="2">
        <v>0</v>
      </c>
      <c r="O26" s="2" t="s">
        <v>23</v>
      </c>
      <c r="P26" s="2">
        <v>3.45</v>
      </c>
      <c r="Q26" s="2">
        <v>2.17</v>
      </c>
      <c r="R26" s="4">
        <v>43696</v>
      </c>
    </row>
    <row r="27" spans="1:18" hidden="1" x14ac:dyDescent="0.3">
      <c r="A27" t="b">
        <f>$G27&lt;=Summary!$B$3</f>
        <v>0</v>
      </c>
      <c r="B27" s="2" t="s">
        <v>51</v>
      </c>
      <c r="C27" s="2" t="s">
        <v>52</v>
      </c>
      <c r="D27" s="2" t="s">
        <v>55</v>
      </c>
      <c r="E27" s="2" t="s">
        <v>20</v>
      </c>
      <c r="F27" s="2" t="s">
        <v>21</v>
      </c>
      <c r="G27" s="2">
        <v>46</v>
      </c>
      <c r="H27" s="2">
        <v>4.5</v>
      </c>
      <c r="I27" s="2"/>
      <c r="J27" s="2" t="s">
        <v>22</v>
      </c>
      <c r="K27" s="2">
        <v>66</v>
      </c>
      <c r="L27" s="2"/>
      <c r="M27" s="2">
        <v>407</v>
      </c>
      <c r="N27" s="2">
        <v>0</v>
      </c>
      <c r="O27" s="2" t="s">
        <v>26</v>
      </c>
      <c r="P27" s="2">
        <v>3.45</v>
      </c>
      <c r="Q27" s="2">
        <v>0.92</v>
      </c>
      <c r="R27" s="4">
        <v>43696</v>
      </c>
    </row>
    <row r="28" spans="1:18" hidden="1" x14ac:dyDescent="0.3">
      <c r="A28" t="b">
        <f>$G28&lt;=Summary!$B$3</f>
        <v>0</v>
      </c>
      <c r="B28" s="2" t="s">
        <v>51</v>
      </c>
      <c r="C28" s="2" t="s">
        <v>52</v>
      </c>
      <c r="D28" s="2" t="s">
        <v>56</v>
      </c>
      <c r="E28" s="2" t="s">
        <v>20</v>
      </c>
      <c r="F28" s="2" t="s">
        <v>21</v>
      </c>
      <c r="G28" s="2">
        <v>82</v>
      </c>
      <c r="H28" s="2">
        <v>4.5</v>
      </c>
      <c r="I28" s="2"/>
      <c r="J28" s="2" t="s">
        <v>22</v>
      </c>
      <c r="K28" s="2">
        <v>84</v>
      </c>
      <c r="L28" s="2"/>
      <c r="M28" s="2">
        <v>233</v>
      </c>
      <c r="N28" s="2">
        <v>0</v>
      </c>
      <c r="O28" s="2" t="s">
        <v>23</v>
      </c>
      <c r="P28" s="2">
        <v>3.45</v>
      </c>
      <c r="Q28" s="2">
        <v>2.15</v>
      </c>
      <c r="R28" s="4">
        <v>43696</v>
      </c>
    </row>
    <row r="29" spans="1:18" hidden="1" x14ac:dyDescent="0.3">
      <c r="A29" t="b">
        <f>$G29&lt;=Summary!$B$3</f>
        <v>0</v>
      </c>
      <c r="B29" s="2" t="s">
        <v>51</v>
      </c>
      <c r="C29" s="2" t="s">
        <v>52</v>
      </c>
      <c r="D29" s="2" t="s">
        <v>57</v>
      </c>
      <c r="E29" s="2" t="s">
        <v>20</v>
      </c>
      <c r="F29" s="2" t="s">
        <v>21</v>
      </c>
      <c r="G29" s="2">
        <v>67</v>
      </c>
      <c r="H29" s="2">
        <v>4.5</v>
      </c>
      <c r="I29" s="2"/>
      <c r="J29" s="2" t="s">
        <v>22</v>
      </c>
      <c r="K29" s="2">
        <v>79</v>
      </c>
      <c r="L29" s="2"/>
      <c r="M29" s="2">
        <v>265</v>
      </c>
      <c r="N29" s="2">
        <v>0</v>
      </c>
      <c r="O29" s="2" t="s">
        <v>23</v>
      </c>
      <c r="P29" s="2">
        <v>3.42</v>
      </c>
      <c r="Q29" s="2">
        <v>2.17</v>
      </c>
      <c r="R29" s="4">
        <v>43696</v>
      </c>
    </row>
    <row r="30" spans="1:18" hidden="1" x14ac:dyDescent="0.3">
      <c r="A30" t="b">
        <f>$G30&lt;=Summary!$B$3</f>
        <v>0</v>
      </c>
      <c r="B30" s="2" t="s">
        <v>51</v>
      </c>
      <c r="C30" s="2" t="s">
        <v>52</v>
      </c>
      <c r="D30" s="2" t="s">
        <v>58</v>
      </c>
      <c r="E30" s="2" t="s">
        <v>20</v>
      </c>
      <c r="F30" s="2" t="s">
        <v>21</v>
      </c>
      <c r="G30" s="2">
        <v>46</v>
      </c>
      <c r="H30" s="2">
        <v>4.5</v>
      </c>
      <c r="I30" s="2"/>
      <c r="J30" s="2" t="s">
        <v>22</v>
      </c>
      <c r="K30" s="2">
        <v>66</v>
      </c>
      <c r="L30" s="2"/>
      <c r="M30" s="2">
        <v>407</v>
      </c>
      <c r="N30" s="2">
        <v>0</v>
      </c>
      <c r="O30" s="2" t="s">
        <v>26</v>
      </c>
      <c r="P30" s="2">
        <v>3.35</v>
      </c>
      <c r="Q30" s="2">
        <v>0.92</v>
      </c>
      <c r="R30" s="4">
        <v>43696</v>
      </c>
    </row>
    <row r="31" spans="1:18" ht="26.5" hidden="1" x14ac:dyDescent="0.3">
      <c r="A31" t="b">
        <f>$G31&lt;=Summary!$B$3</f>
        <v>0</v>
      </c>
      <c r="B31" s="2" t="s">
        <v>30</v>
      </c>
      <c r="C31" s="2" t="s">
        <v>59</v>
      </c>
      <c r="D31" s="2" t="s">
        <v>60</v>
      </c>
      <c r="E31" s="2" t="s">
        <v>20</v>
      </c>
      <c r="F31" s="2" t="s">
        <v>21</v>
      </c>
      <c r="G31" s="2">
        <v>82</v>
      </c>
      <c r="H31" s="2">
        <v>4.5</v>
      </c>
      <c r="I31" s="2"/>
      <c r="J31" s="2" t="s">
        <v>22</v>
      </c>
      <c r="K31" s="2">
        <v>86</v>
      </c>
      <c r="L31" s="2"/>
      <c r="M31" s="2">
        <v>233</v>
      </c>
      <c r="N31" s="2">
        <v>0</v>
      </c>
      <c r="O31" s="2" t="s">
        <v>23</v>
      </c>
      <c r="P31" s="2">
        <v>3.45</v>
      </c>
      <c r="Q31" s="2">
        <v>2.15</v>
      </c>
      <c r="R31" s="4">
        <v>43697</v>
      </c>
    </row>
    <row r="32" spans="1:18" ht="26.5" hidden="1" x14ac:dyDescent="0.3">
      <c r="A32" t="b">
        <f>$G32&lt;=Summary!$B$3</f>
        <v>0</v>
      </c>
      <c r="B32" s="2" t="s">
        <v>30</v>
      </c>
      <c r="C32" s="2" t="s">
        <v>59</v>
      </c>
      <c r="D32" s="2" t="s">
        <v>61</v>
      </c>
      <c r="E32" s="2" t="s">
        <v>20</v>
      </c>
      <c r="F32" s="2" t="s">
        <v>21</v>
      </c>
      <c r="G32" s="2">
        <v>67</v>
      </c>
      <c r="H32" s="2">
        <v>4.5</v>
      </c>
      <c r="I32" s="2"/>
      <c r="J32" s="2" t="s">
        <v>22</v>
      </c>
      <c r="K32" s="2">
        <v>79</v>
      </c>
      <c r="L32" s="2"/>
      <c r="M32" s="2">
        <v>265</v>
      </c>
      <c r="N32" s="2">
        <v>0</v>
      </c>
      <c r="O32" s="2" t="s">
        <v>23</v>
      </c>
      <c r="P32" s="2">
        <v>3.45</v>
      </c>
      <c r="Q32" s="2">
        <v>2.17</v>
      </c>
      <c r="R32" s="4">
        <v>43697</v>
      </c>
    </row>
    <row r="33" spans="1:18" ht="26.5" hidden="1" x14ac:dyDescent="0.3">
      <c r="A33" t="b">
        <f>$G33&lt;=Summary!$B$3</f>
        <v>0</v>
      </c>
      <c r="B33" s="2" t="s">
        <v>30</v>
      </c>
      <c r="C33" s="2" t="s">
        <v>59</v>
      </c>
      <c r="D33" s="2" t="s">
        <v>62</v>
      </c>
      <c r="E33" s="2" t="s">
        <v>20</v>
      </c>
      <c r="F33" s="2" t="s">
        <v>21</v>
      </c>
      <c r="G33" s="2">
        <v>46</v>
      </c>
      <c r="H33" s="2">
        <v>4.5</v>
      </c>
      <c r="I33" s="2"/>
      <c r="J33" s="2" t="s">
        <v>22</v>
      </c>
      <c r="K33" s="2">
        <v>66</v>
      </c>
      <c r="L33" s="2"/>
      <c r="M33" s="2">
        <v>407</v>
      </c>
      <c r="N33" s="2">
        <v>0</v>
      </c>
      <c r="O33" s="2" t="s">
        <v>26</v>
      </c>
      <c r="P33" s="2">
        <v>3.45</v>
      </c>
      <c r="Q33" s="2">
        <v>0.92</v>
      </c>
      <c r="R33" s="4">
        <v>43697</v>
      </c>
    </row>
    <row r="34" spans="1:18" ht="26.5" hidden="1" x14ac:dyDescent="0.3">
      <c r="A34" t="b">
        <f>$G34&lt;=Summary!$B$3</f>
        <v>0</v>
      </c>
      <c r="B34" s="2" t="s">
        <v>30</v>
      </c>
      <c r="C34" s="2" t="s">
        <v>59</v>
      </c>
      <c r="D34" s="2" t="s">
        <v>63</v>
      </c>
      <c r="E34" s="2" t="s">
        <v>20</v>
      </c>
      <c r="F34" s="2" t="s">
        <v>21</v>
      </c>
      <c r="G34" s="2">
        <v>82</v>
      </c>
      <c r="H34" s="2">
        <v>4.5</v>
      </c>
      <c r="I34" s="2"/>
      <c r="J34" s="2" t="s">
        <v>22</v>
      </c>
      <c r="K34" s="2">
        <v>84</v>
      </c>
      <c r="L34" s="2"/>
      <c r="M34" s="2">
        <v>233</v>
      </c>
      <c r="N34" s="2">
        <v>0</v>
      </c>
      <c r="O34" s="2" t="s">
        <v>23</v>
      </c>
      <c r="P34" s="2">
        <v>3.45</v>
      </c>
      <c r="Q34" s="2">
        <v>2.15</v>
      </c>
      <c r="R34" s="4">
        <v>43697</v>
      </c>
    </row>
    <row r="35" spans="1:18" ht="26.5" hidden="1" x14ac:dyDescent="0.3">
      <c r="A35" t="b">
        <f>$G35&lt;=Summary!$B$3</f>
        <v>0</v>
      </c>
      <c r="B35" s="2" t="s">
        <v>30</v>
      </c>
      <c r="C35" s="2" t="s">
        <v>59</v>
      </c>
      <c r="D35" s="2" t="s">
        <v>64</v>
      </c>
      <c r="E35" s="2" t="s">
        <v>20</v>
      </c>
      <c r="F35" s="2" t="s">
        <v>21</v>
      </c>
      <c r="G35" s="2">
        <v>67</v>
      </c>
      <c r="H35" s="2">
        <v>4.5</v>
      </c>
      <c r="I35" s="2"/>
      <c r="J35" s="2" t="s">
        <v>22</v>
      </c>
      <c r="K35" s="2">
        <v>79</v>
      </c>
      <c r="L35" s="2"/>
      <c r="M35" s="2">
        <v>265</v>
      </c>
      <c r="N35" s="2">
        <v>0</v>
      </c>
      <c r="O35" s="2" t="s">
        <v>23</v>
      </c>
      <c r="P35" s="2">
        <v>3.42</v>
      </c>
      <c r="Q35" s="2">
        <v>2.17</v>
      </c>
      <c r="R35" s="4">
        <v>43697</v>
      </c>
    </row>
    <row r="36" spans="1:18" ht="26.5" hidden="1" x14ac:dyDescent="0.3">
      <c r="A36" t="b">
        <f>$G36&lt;=Summary!$B$3</f>
        <v>0</v>
      </c>
      <c r="B36" s="2" t="s">
        <v>30</v>
      </c>
      <c r="C36" s="2" t="s">
        <v>59</v>
      </c>
      <c r="D36" s="2" t="s">
        <v>65</v>
      </c>
      <c r="E36" s="2" t="s">
        <v>20</v>
      </c>
      <c r="F36" s="2" t="s">
        <v>21</v>
      </c>
      <c r="G36" s="2">
        <v>46</v>
      </c>
      <c r="H36" s="2">
        <v>4.5</v>
      </c>
      <c r="I36" s="2"/>
      <c r="J36" s="2" t="s">
        <v>22</v>
      </c>
      <c r="K36" s="2">
        <v>66</v>
      </c>
      <c r="L36" s="2"/>
      <c r="M36" s="2">
        <v>407</v>
      </c>
      <c r="N36" s="2">
        <v>0</v>
      </c>
      <c r="O36" s="2" t="s">
        <v>26</v>
      </c>
      <c r="P36" s="2">
        <v>3.35</v>
      </c>
      <c r="Q36" s="2">
        <v>0.92</v>
      </c>
      <c r="R36" s="4">
        <v>43697</v>
      </c>
    </row>
    <row r="37" spans="1:18" hidden="1" x14ac:dyDescent="0.3">
      <c r="A37" t="b">
        <f>$G37&lt;=Summary!$B$3</f>
        <v>0</v>
      </c>
      <c r="B37" s="2" t="s">
        <v>66</v>
      </c>
      <c r="C37" s="2" t="s">
        <v>67</v>
      </c>
      <c r="D37" s="2" t="s">
        <v>68</v>
      </c>
      <c r="E37" s="2" t="s">
        <v>20</v>
      </c>
      <c r="F37" s="2" t="s">
        <v>21</v>
      </c>
      <c r="G37" s="2">
        <v>52</v>
      </c>
      <c r="H37" s="2">
        <v>2.2999999999999998</v>
      </c>
      <c r="I37" s="2"/>
      <c r="J37" s="2" t="s">
        <v>22</v>
      </c>
      <c r="K37" s="2">
        <v>66</v>
      </c>
      <c r="L37" s="2"/>
      <c r="M37" s="2">
        <v>365</v>
      </c>
      <c r="N37" s="2">
        <v>866</v>
      </c>
      <c r="O37" s="2" t="s">
        <v>26</v>
      </c>
      <c r="P37" s="2">
        <v>3.75</v>
      </c>
      <c r="Q37" s="2">
        <v>0.92</v>
      </c>
      <c r="R37" s="4">
        <v>44049</v>
      </c>
    </row>
    <row r="38" spans="1:18" hidden="1" x14ac:dyDescent="0.3">
      <c r="A38" t="b">
        <f>$G38&lt;=Summary!$B$3</f>
        <v>0</v>
      </c>
      <c r="B38" s="2" t="s">
        <v>69</v>
      </c>
      <c r="C38" s="2" t="s">
        <v>70</v>
      </c>
      <c r="D38" s="2" t="s">
        <v>71</v>
      </c>
      <c r="E38" s="2" t="s">
        <v>20</v>
      </c>
      <c r="F38" s="2" t="s">
        <v>21</v>
      </c>
      <c r="G38" s="2">
        <v>119</v>
      </c>
      <c r="H38" s="2">
        <v>0.9</v>
      </c>
      <c r="I38" s="2" t="b">
        <v>0</v>
      </c>
      <c r="J38" s="2" t="s">
        <v>22</v>
      </c>
      <c r="K38" s="2">
        <v>130</v>
      </c>
      <c r="L38" s="2"/>
      <c r="M38" s="2">
        <v>336</v>
      </c>
      <c r="N38" s="2">
        <v>184</v>
      </c>
      <c r="O38" s="2" t="s">
        <v>23</v>
      </c>
      <c r="P38" s="2">
        <v>3.23</v>
      </c>
      <c r="Q38" s="2">
        <v>2.11</v>
      </c>
      <c r="R38" s="4">
        <v>44070</v>
      </c>
    </row>
    <row r="39" spans="1:18" hidden="1" x14ac:dyDescent="0.3">
      <c r="A39" t="b">
        <f>$G39&lt;=Summary!$B$3</f>
        <v>0</v>
      </c>
      <c r="B39" s="2" t="s">
        <v>69</v>
      </c>
      <c r="C39" s="2" t="s">
        <v>70</v>
      </c>
      <c r="D39" s="2" t="s">
        <v>72</v>
      </c>
      <c r="E39" s="2" t="s">
        <v>20</v>
      </c>
      <c r="F39" s="2" t="s">
        <v>21</v>
      </c>
      <c r="G39" s="2">
        <v>83</v>
      </c>
      <c r="H39" s="2">
        <v>0.9</v>
      </c>
      <c r="I39" s="2" t="b">
        <v>0</v>
      </c>
      <c r="J39" s="2" t="s">
        <v>22</v>
      </c>
      <c r="K39" s="2">
        <v>109</v>
      </c>
      <c r="L39" s="2"/>
      <c r="M39" s="2">
        <v>364</v>
      </c>
      <c r="N39" s="2">
        <v>178</v>
      </c>
      <c r="O39" s="2" t="s">
        <v>23</v>
      </c>
      <c r="P39" s="2">
        <v>3.34</v>
      </c>
      <c r="Q39" s="2">
        <v>2.15</v>
      </c>
      <c r="R39" s="4">
        <v>44070</v>
      </c>
    </row>
    <row r="40" spans="1:18" hidden="1" x14ac:dyDescent="0.3">
      <c r="A40" t="b">
        <f>$G40&lt;=Summary!$B$3</f>
        <v>1</v>
      </c>
      <c r="B40" s="2" t="s">
        <v>69</v>
      </c>
      <c r="C40" s="2" t="s">
        <v>70</v>
      </c>
      <c r="D40" s="2" t="s">
        <v>73</v>
      </c>
      <c r="E40" s="2" t="s">
        <v>20</v>
      </c>
      <c r="F40" s="2" t="s">
        <v>21</v>
      </c>
      <c r="G40" s="2">
        <v>43</v>
      </c>
      <c r="H40" s="2">
        <v>0.9</v>
      </c>
      <c r="I40" s="2" t="b">
        <v>0</v>
      </c>
      <c r="J40" s="2" t="s">
        <v>22</v>
      </c>
      <c r="K40" s="2">
        <v>65</v>
      </c>
      <c r="L40" s="2"/>
      <c r="M40" s="2">
        <v>334</v>
      </c>
      <c r="N40" s="2">
        <v>178</v>
      </c>
      <c r="O40" s="2" t="s">
        <v>26</v>
      </c>
      <c r="P40" s="2">
        <v>2.85</v>
      </c>
      <c r="Q40" s="2">
        <v>0.92</v>
      </c>
      <c r="R40" s="4">
        <v>44070</v>
      </c>
    </row>
    <row r="41" spans="1:18" hidden="1" x14ac:dyDescent="0.3">
      <c r="A41" t="b">
        <f>$G41&lt;=Summary!$B$3</f>
        <v>0</v>
      </c>
      <c r="B41" s="2" t="s">
        <v>74</v>
      </c>
      <c r="C41" s="2" t="s">
        <v>75</v>
      </c>
      <c r="D41" s="2" t="s">
        <v>76</v>
      </c>
      <c r="E41" s="2" t="s">
        <v>20</v>
      </c>
      <c r="F41" s="2" t="s">
        <v>21</v>
      </c>
      <c r="G41" s="2">
        <v>59</v>
      </c>
      <c r="H41" s="2">
        <v>4.5</v>
      </c>
      <c r="I41" s="2"/>
      <c r="J41" s="2" t="s">
        <v>22</v>
      </c>
      <c r="K41" s="2">
        <v>75</v>
      </c>
      <c r="L41" s="2"/>
      <c r="M41" s="2">
        <v>409</v>
      </c>
      <c r="N41" s="2">
        <v>0</v>
      </c>
      <c r="O41" s="2" t="s">
        <v>23</v>
      </c>
      <c r="P41" s="2">
        <v>3.5</v>
      </c>
      <c r="Q41" s="2">
        <v>2.1800000000000002</v>
      </c>
      <c r="R41" s="4">
        <v>44098</v>
      </c>
    </row>
    <row r="42" spans="1:18" hidden="1" x14ac:dyDescent="0.3">
      <c r="A42" t="b">
        <f>$G42&lt;=Summary!$B$3</f>
        <v>1</v>
      </c>
      <c r="B42" s="2" t="s">
        <v>74</v>
      </c>
      <c r="C42" s="2" t="s">
        <v>75</v>
      </c>
      <c r="D42" s="2" t="s">
        <v>77</v>
      </c>
      <c r="E42" s="2" t="s">
        <v>20</v>
      </c>
      <c r="F42" s="2" t="s">
        <v>21</v>
      </c>
      <c r="G42" s="2">
        <v>45</v>
      </c>
      <c r="H42" s="2">
        <v>4.5</v>
      </c>
      <c r="I42" s="2"/>
      <c r="J42" s="2" t="s">
        <v>22</v>
      </c>
      <c r="K42" s="2">
        <v>67</v>
      </c>
      <c r="L42" s="2"/>
      <c r="M42" s="2">
        <v>430</v>
      </c>
      <c r="N42" s="2">
        <v>0</v>
      </c>
      <c r="O42" s="2" t="s">
        <v>26</v>
      </c>
      <c r="P42" s="2">
        <v>3.75</v>
      </c>
      <c r="Q42" s="2">
        <v>0.92</v>
      </c>
      <c r="R42" s="4">
        <v>44098</v>
      </c>
    </row>
    <row r="43" spans="1:18" hidden="1" x14ac:dyDescent="0.3">
      <c r="A43" t="b">
        <f>$G43&lt;=Summary!$B$3</f>
        <v>0</v>
      </c>
      <c r="B43" s="2" t="s">
        <v>74</v>
      </c>
      <c r="C43" s="2" t="s">
        <v>75</v>
      </c>
      <c r="D43" s="2" t="s">
        <v>78</v>
      </c>
      <c r="E43" s="2" t="s">
        <v>20</v>
      </c>
      <c r="F43" s="2" t="s">
        <v>21</v>
      </c>
      <c r="G43" s="2">
        <v>59</v>
      </c>
      <c r="H43" s="2">
        <v>4.5</v>
      </c>
      <c r="I43" s="2"/>
      <c r="J43" s="2" t="s">
        <v>22</v>
      </c>
      <c r="K43" s="2">
        <v>75</v>
      </c>
      <c r="L43" s="2"/>
      <c r="M43" s="2">
        <v>457</v>
      </c>
      <c r="N43" s="2">
        <v>0</v>
      </c>
      <c r="O43" s="2" t="s">
        <v>23</v>
      </c>
      <c r="P43" s="2">
        <v>3.85</v>
      </c>
      <c r="Q43" s="2">
        <v>2.1800000000000002</v>
      </c>
      <c r="R43" s="4">
        <v>44098</v>
      </c>
    </row>
    <row r="44" spans="1:18" hidden="1" x14ac:dyDescent="0.3">
      <c r="A44" t="b">
        <f>$G44&lt;=Summary!$B$3</f>
        <v>1</v>
      </c>
      <c r="B44" s="2" t="s">
        <v>74</v>
      </c>
      <c r="C44" s="2" t="s">
        <v>75</v>
      </c>
      <c r="D44" s="2" t="s">
        <v>79</v>
      </c>
      <c r="E44" s="2" t="s">
        <v>20</v>
      </c>
      <c r="F44" s="2" t="s">
        <v>21</v>
      </c>
      <c r="G44" s="2">
        <v>36</v>
      </c>
      <c r="H44" s="2">
        <v>4.5</v>
      </c>
      <c r="I44" s="2"/>
      <c r="J44" s="2" t="s">
        <v>22</v>
      </c>
      <c r="K44" s="2">
        <v>60</v>
      </c>
      <c r="L44" s="2"/>
      <c r="M44" s="2">
        <v>430</v>
      </c>
      <c r="N44" s="2">
        <v>0</v>
      </c>
      <c r="O44" s="2" t="s">
        <v>26</v>
      </c>
      <c r="P44" s="2">
        <v>3.5</v>
      </c>
      <c r="Q44" s="2">
        <v>0.92</v>
      </c>
      <c r="R44" s="4">
        <v>44098</v>
      </c>
    </row>
    <row r="45" spans="1:18" hidden="1" x14ac:dyDescent="0.3">
      <c r="A45" t="b">
        <f>$G45&lt;=Summary!$B$3</f>
        <v>1</v>
      </c>
      <c r="B45" s="2" t="s">
        <v>74</v>
      </c>
      <c r="C45" s="2" t="s">
        <v>75</v>
      </c>
      <c r="D45" s="2" t="s">
        <v>80</v>
      </c>
      <c r="E45" s="2" t="s">
        <v>20</v>
      </c>
      <c r="F45" s="2" t="s">
        <v>21</v>
      </c>
      <c r="G45" s="2">
        <v>45</v>
      </c>
      <c r="H45" s="2">
        <v>4.5</v>
      </c>
      <c r="I45" s="2"/>
      <c r="J45" s="2" t="s">
        <v>22</v>
      </c>
      <c r="K45" s="2">
        <v>67</v>
      </c>
      <c r="L45" s="2"/>
      <c r="M45" s="2">
        <v>400</v>
      </c>
      <c r="N45" s="2">
        <v>0</v>
      </c>
      <c r="O45" s="2" t="s">
        <v>26</v>
      </c>
      <c r="P45" s="2">
        <v>3.5</v>
      </c>
      <c r="Q45" s="2">
        <v>0.92</v>
      </c>
      <c r="R45" s="4">
        <v>44098</v>
      </c>
    </row>
    <row r="46" spans="1:18" hidden="1" x14ac:dyDescent="0.3">
      <c r="A46" t="b">
        <f>$G46&lt;=Summary!$B$3</f>
        <v>0</v>
      </c>
      <c r="B46" s="2" t="s">
        <v>74</v>
      </c>
      <c r="C46" s="2" t="s">
        <v>75</v>
      </c>
      <c r="D46" s="2" t="s">
        <v>81</v>
      </c>
      <c r="E46" s="2" t="s">
        <v>20</v>
      </c>
      <c r="F46" s="2" t="s">
        <v>21</v>
      </c>
      <c r="G46" s="2">
        <v>72</v>
      </c>
      <c r="H46" s="2">
        <v>4.5</v>
      </c>
      <c r="I46" s="2"/>
      <c r="J46" s="2" t="s">
        <v>22</v>
      </c>
      <c r="K46" s="2">
        <v>87</v>
      </c>
      <c r="L46" s="2"/>
      <c r="M46" s="2">
        <v>398</v>
      </c>
      <c r="N46" s="2">
        <v>0</v>
      </c>
      <c r="O46" s="2" t="s">
        <v>23</v>
      </c>
      <c r="P46" s="2">
        <v>3.5</v>
      </c>
      <c r="Q46" s="2">
        <v>2.16</v>
      </c>
      <c r="R46" s="4">
        <v>44098</v>
      </c>
    </row>
    <row r="47" spans="1:18" hidden="1" x14ac:dyDescent="0.3">
      <c r="A47" t="b">
        <f>$G47&lt;=Summary!$B$3</f>
        <v>1</v>
      </c>
      <c r="B47" s="2" t="s">
        <v>74</v>
      </c>
      <c r="C47" s="2" t="s">
        <v>75</v>
      </c>
      <c r="D47" s="2" t="s">
        <v>82</v>
      </c>
      <c r="E47" s="2" t="s">
        <v>20</v>
      </c>
      <c r="F47" s="2" t="s">
        <v>21</v>
      </c>
      <c r="G47" s="2">
        <v>36</v>
      </c>
      <c r="H47" s="2">
        <v>4.5</v>
      </c>
      <c r="I47" s="2"/>
      <c r="J47" s="2" t="s">
        <v>22</v>
      </c>
      <c r="K47" s="2">
        <v>60</v>
      </c>
      <c r="L47" s="2"/>
      <c r="M47" s="2">
        <v>434</v>
      </c>
      <c r="N47" s="2">
        <v>0</v>
      </c>
      <c r="O47" s="2" t="s">
        <v>26</v>
      </c>
      <c r="P47" s="2">
        <v>3.75</v>
      </c>
      <c r="Q47" s="2">
        <v>0.92</v>
      </c>
      <c r="R47" s="4">
        <v>44098</v>
      </c>
    </row>
    <row r="48" spans="1:18" hidden="1" x14ac:dyDescent="0.3">
      <c r="A48" t="b">
        <f>$G48&lt;=Summary!$B$3</f>
        <v>0</v>
      </c>
      <c r="B48" s="2" t="s">
        <v>74</v>
      </c>
      <c r="C48" s="2" t="s">
        <v>75</v>
      </c>
      <c r="D48" s="2" t="s">
        <v>83</v>
      </c>
      <c r="E48" s="2" t="s">
        <v>20</v>
      </c>
      <c r="F48" s="2" t="s">
        <v>21</v>
      </c>
      <c r="G48" s="2">
        <v>72</v>
      </c>
      <c r="H48" s="2">
        <v>4.5</v>
      </c>
      <c r="I48" s="2"/>
      <c r="J48" s="2" t="s">
        <v>22</v>
      </c>
      <c r="K48" s="2">
        <v>87</v>
      </c>
      <c r="L48" s="2"/>
      <c r="M48" s="2">
        <v>447</v>
      </c>
      <c r="N48" s="2">
        <v>0</v>
      </c>
      <c r="O48" s="2" t="s">
        <v>23</v>
      </c>
      <c r="P48" s="2">
        <v>4</v>
      </c>
      <c r="Q48" s="2">
        <v>2.16</v>
      </c>
      <c r="R48" s="4">
        <v>44098</v>
      </c>
    </row>
    <row r="49" spans="1:18" x14ac:dyDescent="0.3">
      <c r="A49" t="b">
        <f>$G49&lt;=Summary!$B$3</f>
        <v>1</v>
      </c>
      <c r="B49" s="2" t="s">
        <v>74</v>
      </c>
      <c r="C49" s="2" t="s">
        <v>75</v>
      </c>
      <c r="D49" s="2" t="s">
        <v>84</v>
      </c>
      <c r="E49" s="2" t="s">
        <v>20</v>
      </c>
      <c r="F49" s="2" t="s">
        <v>21</v>
      </c>
      <c r="G49" s="2">
        <v>36</v>
      </c>
      <c r="H49" s="2">
        <v>2.2999999999999998</v>
      </c>
      <c r="I49" s="2"/>
      <c r="J49" s="2" t="s">
        <v>22</v>
      </c>
      <c r="K49" s="2">
        <v>46</v>
      </c>
      <c r="L49" s="2"/>
      <c r="M49" s="2">
        <v>432</v>
      </c>
      <c r="N49" s="2">
        <v>0</v>
      </c>
      <c r="O49" s="2" t="s">
        <v>85</v>
      </c>
      <c r="P49" s="2">
        <v>3.45</v>
      </c>
      <c r="Q49" s="2">
        <v>0.91</v>
      </c>
      <c r="R49" s="4">
        <v>44098</v>
      </c>
    </row>
    <row r="50" spans="1:18" hidden="1" x14ac:dyDescent="0.3">
      <c r="A50" t="b">
        <f>$G50&lt;=Summary!$B$3</f>
        <v>1</v>
      </c>
      <c r="B50" s="2" t="s">
        <v>74</v>
      </c>
      <c r="C50" s="2" t="s">
        <v>75</v>
      </c>
      <c r="D50" s="2" t="s">
        <v>86</v>
      </c>
      <c r="E50" s="2" t="s">
        <v>20</v>
      </c>
      <c r="F50" s="2" t="s">
        <v>21</v>
      </c>
      <c r="G50" s="2">
        <v>45</v>
      </c>
      <c r="H50" s="2">
        <v>2.2999999999999998</v>
      </c>
      <c r="I50" s="2"/>
      <c r="J50" s="2" t="s">
        <v>22</v>
      </c>
      <c r="K50" s="2">
        <v>52</v>
      </c>
      <c r="L50" s="2"/>
      <c r="M50" s="2">
        <v>423</v>
      </c>
      <c r="N50" s="2">
        <v>0</v>
      </c>
      <c r="O50" s="2" t="s">
        <v>26</v>
      </c>
      <c r="P50" s="2">
        <v>3.75</v>
      </c>
      <c r="Q50" s="2">
        <v>0.92</v>
      </c>
      <c r="R50" s="4">
        <v>44098</v>
      </c>
    </row>
    <row r="51" spans="1:18" hidden="1" x14ac:dyDescent="0.3">
      <c r="A51" t="b">
        <f>$G51&lt;=Summary!$B$3</f>
        <v>0</v>
      </c>
      <c r="B51" s="2" t="s">
        <v>74</v>
      </c>
      <c r="C51" s="2" t="s">
        <v>75</v>
      </c>
      <c r="D51" s="2" t="s">
        <v>87</v>
      </c>
      <c r="E51" s="2" t="s">
        <v>20</v>
      </c>
      <c r="F51" s="2" t="s">
        <v>21</v>
      </c>
      <c r="G51" s="2">
        <v>59</v>
      </c>
      <c r="H51" s="2">
        <v>2.2999999999999998</v>
      </c>
      <c r="I51" s="2"/>
      <c r="J51" s="2" t="s">
        <v>22</v>
      </c>
      <c r="K51" s="2">
        <v>54</v>
      </c>
      <c r="L51" s="2"/>
      <c r="M51" s="2">
        <v>407</v>
      </c>
      <c r="N51" s="2">
        <v>0</v>
      </c>
      <c r="O51" s="2" t="s">
        <v>26</v>
      </c>
      <c r="P51" s="2">
        <v>3.55</v>
      </c>
      <c r="Q51" s="2">
        <v>2.0499999999999998</v>
      </c>
      <c r="R51" s="4">
        <v>44098</v>
      </c>
    </row>
    <row r="52" spans="1:18" hidden="1" x14ac:dyDescent="0.3">
      <c r="A52" t="b">
        <f>$G52&lt;=Summary!$B$3</f>
        <v>0</v>
      </c>
      <c r="B52" s="2" t="s">
        <v>74</v>
      </c>
      <c r="C52" s="2" t="s">
        <v>75</v>
      </c>
      <c r="D52" s="2" t="s">
        <v>88</v>
      </c>
      <c r="E52" s="2" t="s">
        <v>20</v>
      </c>
      <c r="F52" s="2" t="s">
        <v>21</v>
      </c>
      <c r="G52" s="2">
        <v>72</v>
      </c>
      <c r="H52" s="2">
        <v>2.2999999999999998</v>
      </c>
      <c r="I52" s="2"/>
      <c r="J52" s="2" t="s">
        <v>22</v>
      </c>
      <c r="K52" s="2">
        <v>67</v>
      </c>
      <c r="L52" s="2"/>
      <c r="M52" s="2">
        <v>445</v>
      </c>
      <c r="N52" s="2">
        <v>0</v>
      </c>
      <c r="O52" s="2" t="s">
        <v>26</v>
      </c>
      <c r="P52" s="2">
        <v>3.7</v>
      </c>
      <c r="Q52" s="2">
        <v>2.04</v>
      </c>
      <c r="R52" s="4">
        <v>44098</v>
      </c>
    </row>
    <row r="53" spans="1:18" hidden="1" x14ac:dyDescent="0.3">
      <c r="A53" t="b">
        <f>$G53&lt;=Summary!$B$3</f>
        <v>1</v>
      </c>
      <c r="B53" s="2" t="s">
        <v>74</v>
      </c>
      <c r="C53" s="2" t="s">
        <v>89</v>
      </c>
      <c r="D53" s="2" t="s">
        <v>90</v>
      </c>
      <c r="E53" s="2" t="s">
        <v>20</v>
      </c>
      <c r="F53" s="2" t="s">
        <v>21</v>
      </c>
      <c r="G53" s="2">
        <v>36</v>
      </c>
      <c r="H53" s="2">
        <v>4.5</v>
      </c>
      <c r="I53" s="2"/>
      <c r="J53" s="2" t="s">
        <v>22</v>
      </c>
      <c r="K53" s="2">
        <v>60</v>
      </c>
      <c r="L53" s="2"/>
      <c r="M53" s="2">
        <v>423</v>
      </c>
      <c r="N53" s="2">
        <v>0</v>
      </c>
      <c r="O53" s="2" t="s">
        <v>26</v>
      </c>
      <c r="P53" s="2">
        <v>3.5</v>
      </c>
      <c r="Q53" s="2">
        <v>0.92</v>
      </c>
      <c r="R53" s="4">
        <v>44098</v>
      </c>
    </row>
    <row r="54" spans="1:18" hidden="1" x14ac:dyDescent="0.3">
      <c r="A54" t="b">
        <f>$G54&lt;=Summary!$B$3</f>
        <v>1</v>
      </c>
      <c r="B54" s="2" t="s">
        <v>74</v>
      </c>
      <c r="C54" s="2" t="s">
        <v>89</v>
      </c>
      <c r="D54" s="2" t="s">
        <v>91</v>
      </c>
      <c r="E54" s="2" t="s">
        <v>20</v>
      </c>
      <c r="F54" s="2" t="s">
        <v>21</v>
      </c>
      <c r="G54" s="2">
        <v>45</v>
      </c>
      <c r="H54" s="2">
        <v>4.5</v>
      </c>
      <c r="I54" s="2"/>
      <c r="J54" s="2" t="s">
        <v>22</v>
      </c>
      <c r="K54" s="2">
        <v>67</v>
      </c>
      <c r="L54" s="2"/>
      <c r="M54" s="2">
        <v>400</v>
      </c>
      <c r="N54" s="2">
        <v>0</v>
      </c>
      <c r="O54" s="2" t="s">
        <v>26</v>
      </c>
      <c r="P54" s="2">
        <v>3.5</v>
      </c>
      <c r="Q54" s="2">
        <v>0.92</v>
      </c>
      <c r="R54" s="4">
        <v>44098</v>
      </c>
    </row>
    <row r="55" spans="1:18" hidden="1" x14ac:dyDescent="0.3">
      <c r="A55" t="b">
        <f>$G55&lt;=Summary!$B$3</f>
        <v>0</v>
      </c>
      <c r="B55" s="2" t="s">
        <v>74</v>
      </c>
      <c r="C55" s="2" t="s">
        <v>89</v>
      </c>
      <c r="D55" s="2" t="s">
        <v>92</v>
      </c>
      <c r="E55" s="2" t="s">
        <v>20</v>
      </c>
      <c r="F55" s="2" t="s">
        <v>21</v>
      </c>
      <c r="G55" s="2">
        <v>59</v>
      </c>
      <c r="H55" s="2">
        <v>4.5</v>
      </c>
      <c r="I55" s="2"/>
      <c r="J55" s="2" t="s">
        <v>22</v>
      </c>
      <c r="K55" s="2">
        <v>75</v>
      </c>
      <c r="L55" s="2"/>
      <c r="M55" s="2">
        <v>409</v>
      </c>
      <c r="N55" s="2">
        <v>0</v>
      </c>
      <c r="O55" s="2" t="s">
        <v>23</v>
      </c>
      <c r="P55" s="2">
        <v>3.5</v>
      </c>
      <c r="Q55" s="2">
        <v>2.1800000000000002</v>
      </c>
      <c r="R55" s="4">
        <v>44098</v>
      </c>
    </row>
    <row r="56" spans="1:18" hidden="1" x14ac:dyDescent="0.3">
      <c r="A56" t="b">
        <f>$G56&lt;=Summary!$B$3</f>
        <v>0</v>
      </c>
      <c r="B56" s="2" t="s">
        <v>74</v>
      </c>
      <c r="C56" s="2" t="s">
        <v>89</v>
      </c>
      <c r="D56" s="2" t="s">
        <v>93</v>
      </c>
      <c r="E56" s="2" t="s">
        <v>20</v>
      </c>
      <c r="F56" s="2" t="s">
        <v>21</v>
      </c>
      <c r="G56" s="2">
        <v>72</v>
      </c>
      <c r="H56" s="2">
        <v>4.5</v>
      </c>
      <c r="I56" s="2"/>
      <c r="J56" s="2" t="s">
        <v>22</v>
      </c>
      <c r="K56" s="2">
        <v>87</v>
      </c>
      <c r="L56" s="2"/>
      <c r="M56" s="2">
        <v>398</v>
      </c>
      <c r="N56" s="2">
        <v>0</v>
      </c>
      <c r="O56" s="2" t="s">
        <v>23</v>
      </c>
      <c r="P56" s="2">
        <v>3.5</v>
      </c>
      <c r="Q56" s="2">
        <v>2.16</v>
      </c>
      <c r="R56" s="4">
        <v>44098</v>
      </c>
    </row>
    <row r="57" spans="1:18" hidden="1" x14ac:dyDescent="0.3">
      <c r="A57" t="b">
        <f>$G57&lt;=Summary!$B$3</f>
        <v>1</v>
      </c>
      <c r="B57" s="2" t="s">
        <v>74</v>
      </c>
      <c r="C57" s="2" t="s">
        <v>75</v>
      </c>
      <c r="D57" s="2" t="s">
        <v>94</v>
      </c>
      <c r="E57" s="2" t="s">
        <v>20</v>
      </c>
      <c r="F57" s="2" t="s">
        <v>21</v>
      </c>
      <c r="G57" s="2">
        <v>36</v>
      </c>
      <c r="H57" s="2">
        <v>4.5</v>
      </c>
      <c r="I57" s="2"/>
      <c r="J57" s="2" t="s">
        <v>22</v>
      </c>
      <c r="K57" s="2">
        <v>60</v>
      </c>
      <c r="L57" s="2"/>
      <c r="M57" s="2">
        <v>434</v>
      </c>
      <c r="N57" s="2">
        <v>0</v>
      </c>
      <c r="O57" s="2" t="s">
        <v>26</v>
      </c>
      <c r="P57" s="2">
        <v>3.75</v>
      </c>
      <c r="Q57" s="2">
        <v>0.92</v>
      </c>
      <c r="R57" s="4">
        <v>44098</v>
      </c>
    </row>
    <row r="58" spans="1:18" hidden="1" x14ac:dyDescent="0.3">
      <c r="A58" t="b">
        <f>$G58&lt;=Summary!$B$3</f>
        <v>1</v>
      </c>
      <c r="B58" s="2" t="s">
        <v>74</v>
      </c>
      <c r="C58" s="2" t="s">
        <v>75</v>
      </c>
      <c r="D58" s="2" t="s">
        <v>95</v>
      </c>
      <c r="E58" s="2" t="s">
        <v>20</v>
      </c>
      <c r="F58" s="2" t="s">
        <v>21</v>
      </c>
      <c r="G58" s="2">
        <v>36</v>
      </c>
      <c r="H58" s="2">
        <v>4.5</v>
      </c>
      <c r="I58" s="2"/>
      <c r="J58" s="2" t="s">
        <v>22</v>
      </c>
      <c r="K58" s="2">
        <v>60</v>
      </c>
      <c r="L58" s="2"/>
      <c r="M58" s="2">
        <v>434</v>
      </c>
      <c r="N58" s="2">
        <v>0</v>
      </c>
      <c r="O58" s="2" t="s">
        <v>26</v>
      </c>
      <c r="P58" s="2">
        <v>3.75</v>
      </c>
      <c r="Q58" s="2">
        <v>0.92</v>
      </c>
      <c r="R58" s="4">
        <v>44098</v>
      </c>
    </row>
    <row r="59" spans="1:18" hidden="1" x14ac:dyDescent="0.3">
      <c r="A59" t="b">
        <f>$G59&lt;=Summary!$B$3</f>
        <v>1</v>
      </c>
      <c r="B59" s="2" t="s">
        <v>74</v>
      </c>
      <c r="C59" s="2" t="s">
        <v>75</v>
      </c>
      <c r="D59" s="2" t="s">
        <v>96</v>
      </c>
      <c r="E59" s="2" t="s">
        <v>20</v>
      </c>
      <c r="F59" s="2" t="s">
        <v>21</v>
      </c>
      <c r="G59" s="2">
        <v>36</v>
      </c>
      <c r="H59" s="2">
        <v>4.5</v>
      </c>
      <c r="I59" s="2"/>
      <c r="J59" s="2" t="s">
        <v>22</v>
      </c>
      <c r="K59" s="2">
        <v>60</v>
      </c>
      <c r="L59" s="2"/>
      <c r="M59" s="2">
        <v>434</v>
      </c>
      <c r="N59" s="2">
        <v>0</v>
      </c>
      <c r="O59" s="2" t="s">
        <v>26</v>
      </c>
      <c r="P59" s="2">
        <v>3.75</v>
      </c>
      <c r="Q59" s="2">
        <v>0.92</v>
      </c>
      <c r="R59" s="4">
        <v>44098</v>
      </c>
    </row>
    <row r="60" spans="1:18" hidden="1" x14ac:dyDescent="0.3">
      <c r="A60" t="b">
        <f>$G60&lt;=Summary!$B$3</f>
        <v>1</v>
      </c>
      <c r="B60" s="2" t="s">
        <v>74</v>
      </c>
      <c r="C60" s="2" t="s">
        <v>75</v>
      </c>
      <c r="D60" s="2" t="s">
        <v>97</v>
      </c>
      <c r="E60" s="2" t="s">
        <v>20</v>
      </c>
      <c r="F60" s="2" t="s">
        <v>21</v>
      </c>
      <c r="G60" s="2">
        <v>45</v>
      </c>
      <c r="H60" s="2">
        <v>4.5</v>
      </c>
      <c r="I60" s="2"/>
      <c r="J60" s="2" t="s">
        <v>22</v>
      </c>
      <c r="K60" s="2">
        <v>67</v>
      </c>
      <c r="L60" s="2"/>
      <c r="M60" s="2">
        <v>430</v>
      </c>
      <c r="N60" s="2">
        <v>0</v>
      </c>
      <c r="O60" s="2" t="s">
        <v>26</v>
      </c>
      <c r="P60" s="2">
        <v>3.75</v>
      </c>
      <c r="Q60" s="2">
        <v>0.92</v>
      </c>
      <c r="R60" s="4">
        <v>44098</v>
      </c>
    </row>
    <row r="61" spans="1:18" hidden="1" x14ac:dyDescent="0.3">
      <c r="A61" t="b">
        <f>$G61&lt;=Summary!$B$3</f>
        <v>1</v>
      </c>
      <c r="B61" s="2" t="s">
        <v>74</v>
      </c>
      <c r="C61" s="2" t="s">
        <v>75</v>
      </c>
      <c r="D61" s="2" t="s">
        <v>98</v>
      </c>
      <c r="E61" s="2" t="s">
        <v>20</v>
      </c>
      <c r="F61" s="2" t="s">
        <v>21</v>
      </c>
      <c r="G61" s="2">
        <v>45</v>
      </c>
      <c r="H61" s="2">
        <v>4.5</v>
      </c>
      <c r="I61" s="2"/>
      <c r="J61" s="2" t="s">
        <v>22</v>
      </c>
      <c r="K61" s="2">
        <v>67</v>
      </c>
      <c r="L61" s="2"/>
      <c r="M61" s="2">
        <v>430</v>
      </c>
      <c r="N61" s="2">
        <v>0</v>
      </c>
      <c r="O61" s="2" t="s">
        <v>26</v>
      </c>
      <c r="P61" s="2">
        <v>3.75</v>
      </c>
      <c r="Q61" s="2">
        <v>0.92</v>
      </c>
      <c r="R61" s="4">
        <v>44098</v>
      </c>
    </row>
    <row r="62" spans="1:18" hidden="1" x14ac:dyDescent="0.3">
      <c r="A62" t="b">
        <f>$G62&lt;=Summary!$B$3</f>
        <v>1</v>
      </c>
      <c r="B62" s="2" t="s">
        <v>74</v>
      </c>
      <c r="C62" s="2" t="s">
        <v>75</v>
      </c>
      <c r="D62" s="2" t="s">
        <v>99</v>
      </c>
      <c r="E62" s="2" t="s">
        <v>20</v>
      </c>
      <c r="F62" s="2" t="s">
        <v>21</v>
      </c>
      <c r="G62" s="2">
        <v>45</v>
      </c>
      <c r="H62" s="2">
        <v>4.5</v>
      </c>
      <c r="I62" s="2"/>
      <c r="J62" s="2" t="s">
        <v>22</v>
      </c>
      <c r="K62" s="2">
        <v>67</v>
      </c>
      <c r="L62" s="2"/>
      <c r="M62" s="2">
        <v>430</v>
      </c>
      <c r="N62" s="2">
        <v>0</v>
      </c>
      <c r="O62" s="2" t="s">
        <v>26</v>
      </c>
      <c r="P62" s="2">
        <v>3.75</v>
      </c>
      <c r="Q62" s="2">
        <v>0.92</v>
      </c>
      <c r="R62" s="4">
        <v>44098</v>
      </c>
    </row>
    <row r="63" spans="1:18" hidden="1" x14ac:dyDescent="0.3">
      <c r="A63" t="b">
        <f>$G63&lt;=Summary!$B$3</f>
        <v>0</v>
      </c>
      <c r="B63" s="2" t="s">
        <v>74</v>
      </c>
      <c r="C63" s="2" t="s">
        <v>75</v>
      </c>
      <c r="D63" s="2" t="s">
        <v>100</v>
      </c>
      <c r="E63" s="2" t="s">
        <v>20</v>
      </c>
      <c r="F63" s="2" t="s">
        <v>21</v>
      </c>
      <c r="G63" s="2">
        <v>59</v>
      </c>
      <c r="H63" s="2">
        <v>4.5</v>
      </c>
      <c r="I63" s="2"/>
      <c r="J63" s="2" t="s">
        <v>22</v>
      </c>
      <c r="K63" s="2">
        <v>75</v>
      </c>
      <c r="L63" s="2"/>
      <c r="M63" s="2">
        <v>457</v>
      </c>
      <c r="N63" s="2">
        <v>0</v>
      </c>
      <c r="O63" s="2" t="s">
        <v>23</v>
      </c>
      <c r="P63" s="2">
        <v>3.85</v>
      </c>
      <c r="Q63" s="2">
        <v>2.1800000000000002</v>
      </c>
      <c r="R63" s="4">
        <v>44098</v>
      </c>
    </row>
    <row r="64" spans="1:18" hidden="1" x14ac:dyDescent="0.3">
      <c r="A64" t="b">
        <f>$G64&lt;=Summary!$B$3</f>
        <v>0</v>
      </c>
      <c r="B64" s="2" t="s">
        <v>74</v>
      </c>
      <c r="C64" s="2" t="s">
        <v>75</v>
      </c>
      <c r="D64" s="2" t="s">
        <v>101</v>
      </c>
      <c r="E64" s="2" t="s">
        <v>20</v>
      </c>
      <c r="F64" s="2" t="s">
        <v>21</v>
      </c>
      <c r="G64" s="2">
        <v>59</v>
      </c>
      <c r="H64" s="2">
        <v>4.5</v>
      </c>
      <c r="I64" s="2"/>
      <c r="J64" s="2" t="s">
        <v>22</v>
      </c>
      <c r="K64" s="2">
        <v>75</v>
      </c>
      <c r="L64" s="2"/>
      <c r="M64" s="2">
        <v>457</v>
      </c>
      <c r="N64" s="2">
        <v>0</v>
      </c>
      <c r="O64" s="2" t="s">
        <v>23</v>
      </c>
      <c r="P64" s="2">
        <v>3.85</v>
      </c>
      <c r="Q64" s="2">
        <v>2.1800000000000002</v>
      </c>
      <c r="R64" s="4">
        <v>44098</v>
      </c>
    </row>
    <row r="65" spans="1:18" hidden="1" x14ac:dyDescent="0.3">
      <c r="A65" t="b">
        <f>$G65&lt;=Summary!$B$3</f>
        <v>0</v>
      </c>
      <c r="B65" s="2" t="s">
        <v>74</v>
      </c>
      <c r="C65" s="2" t="s">
        <v>75</v>
      </c>
      <c r="D65" s="2" t="s">
        <v>102</v>
      </c>
      <c r="E65" s="2" t="s">
        <v>20</v>
      </c>
      <c r="F65" s="2" t="s">
        <v>21</v>
      </c>
      <c r="G65" s="2">
        <v>59</v>
      </c>
      <c r="H65" s="2">
        <v>4.5</v>
      </c>
      <c r="I65" s="2"/>
      <c r="J65" s="2" t="s">
        <v>22</v>
      </c>
      <c r="K65" s="2">
        <v>75</v>
      </c>
      <c r="L65" s="2"/>
      <c r="M65" s="2">
        <v>457</v>
      </c>
      <c r="N65" s="2">
        <v>0</v>
      </c>
      <c r="O65" s="2" t="s">
        <v>23</v>
      </c>
      <c r="P65" s="2">
        <v>3.85</v>
      </c>
      <c r="Q65" s="2">
        <v>2.1800000000000002</v>
      </c>
      <c r="R65" s="4">
        <v>44098</v>
      </c>
    </row>
    <row r="66" spans="1:18" hidden="1" x14ac:dyDescent="0.3">
      <c r="A66" t="b">
        <f>$G66&lt;=Summary!$B$3</f>
        <v>0</v>
      </c>
      <c r="B66" s="2" t="s">
        <v>74</v>
      </c>
      <c r="C66" s="2" t="s">
        <v>75</v>
      </c>
      <c r="D66" s="2" t="s">
        <v>103</v>
      </c>
      <c r="E66" s="2" t="s">
        <v>20</v>
      </c>
      <c r="F66" s="2" t="s">
        <v>21</v>
      </c>
      <c r="G66" s="2">
        <v>72</v>
      </c>
      <c r="H66" s="2">
        <v>4.5</v>
      </c>
      <c r="I66" s="2"/>
      <c r="J66" s="2" t="s">
        <v>22</v>
      </c>
      <c r="K66" s="2">
        <v>87</v>
      </c>
      <c r="L66" s="2"/>
      <c r="M66" s="2">
        <v>447</v>
      </c>
      <c r="N66" s="2">
        <v>0</v>
      </c>
      <c r="O66" s="2" t="s">
        <v>23</v>
      </c>
      <c r="P66" s="2">
        <v>4</v>
      </c>
      <c r="Q66" s="2">
        <v>2.16</v>
      </c>
      <c r="R66" s="4">
        <v>44098</v>
      </c>
    </row>
    <row r="67" spans="1:18" hidden="1" x14ac:dyDescent="0.3">
      <c r="A67" t="b">
        <f>$G67&lt;=Summary!$B$3</f>
        <v>0</v>
      </c>
      <c r="B67" s="2" t="s">
        <v>74</v>
      </c>
      <c r="C67" s="2" t="s">
        <v>75</v>
      </c>
      <c r="D67" s="2" t="s">
        <v>104</v>
      </c>
      <c r="E67" s="2" t="s">
        <v>20</v>
      </c>
      <c r="F67" s="2" t="s">
        <v>21</v>
      </c>
      <c r="G67" s="2">
        <v>72</v>
      </c>
      <c r="H67" s="2">
        <v>4.5</v>
      </c>
      <c r="I67" s="2"/>
      <c r="J67" s="2" t="s">
        <v>22</v>
      </c>
      <c r="K67" s="2">
        <v>87</v>
      </c>
      <c r="L67" s="2"/>
      <c r="M67" s="2">
        <v>447</v>
      </c>
      <c r="N67" s="2">
        <v>0</v>
      </c>
      <c r="O67" s="2" t="s">
        <v>23</v>
      </c>
      <c r="P67" s="2">
        <v>4</v>
      </c>
      <c r="Q67" s="2">
        <v>2.16</v>
      </c>
      <c r="R67" s="4">
        <v>44098</v>
      </c>
    </row>
    <row r="68" spans="1:18" hidden="1" x14ac:dyDescent="0.3">
      <c r="A68" t="b">
        <f>$G68&lt;=Summary!$B$3</f>
        <v>0</v>
      </c>
      <c r="B68" s="2" t="s">
        <v>74</v>
      </c>
      <c r="C68" s="2" t="s">
        <v>75</v>
      </c>
      <c r="D68" s="2" t="s">
        <v>105</v>
      </c>
      <c r="E68" s="2" t="s">
        <v>20</v>
      </c>
      <c r="F68" s="2" t="s">
        <v>21</v>
      </c>
      <c r="G68" s="2">
        <v>72</v>
      </c>
      <c r="H68" s="2">
        <v>4.5</v>
      </c>
      <c r="I68" s="2"/>
      <c r="J68" s="2" t="s">
        <v>22</v>
      </c>
      <c r="K68" s="2">
        <v>87</v>
      </c>
      <c r="L68" s="2"/>
      <c r="M68" s="2">
        <v>447</v>
      </c>
      <c r="N68" s="2">
        <v>0</v>
      </c>
      <c r="O68" s="2" t="s">
        <v>23</v>
      </c>
      <c r="P68" s="2">
        <v>4</v>
      </c>
      <c r="Q68" s="2">
        <v>2.16</v>
      </c>
      <c r="R68" s="4">
        <v>44098</v>
      </c>
    </row>
    <row r="69" spans="1:18" x14ac:dyDescent="0.3">
      <c r="A69" t="b">
        <f>$G69&lt;=Summary!$B$3</f>
        <v>1</v>
      </c>
      <c r="B69" s="2" t="s">
        <v>74</v>
      </c>
      <c r="C69" s="2" t="s">
        <v>75</v>
      </c>
      <c r="D69" s="2" t="s">
        <v>106</v>
      </c>
      <c r="E69" s="2" t="s">
        <v>20</v>
      </c>
      <c r="F69" s="2" t="s">
        <v>21</v>
      </c>
      <c r="G69" s="2">
        <v>36</v>
      </c>
      <c r="H69" s="2">
        <v>2.2999999999999998</v>
      </c>
      <c r="I69" s="2"/>
      <c r="J69" s="2" t="s">
        <v>22</v>
      </c>
      <c r="K69" s="2">
        <v>46</v>
      </c>
      <c r="L69" s="2"/>
      <c r="M69" s="2">
        <v>432</v>
      </c>
      <c r="N69" s="2">
        <v>0</v>
      </c>
      <c r="O69" s="2" t="s">
        <v>85</v>
      </c>
      <c r="P69" s="2">
        <v>3.45</v>
      </c>
      <c r="Q69" s="2">
        <v>0.91</v>
      </c>
      <c r="R69" s="4">
        <v>44098</v>
      </c>
    </row>
    <row r="70" spans="1:18" hidden="1" x14ac:dyDescent="0.3">
      <c r="A70" t="b">
        <f>$G70&lt;=Summary!$B$3</f>
        <v>1</v>
      </c>
      <c r="B70" s="2" t="s">
        <v>74</v>
      </c>
      <c r="C70" s="2" t="s">
        <v>75</v>
      </c>
      <c r="D70" s="2" t="s">
        <v>107</v>
      </c>
      <c r="E70" s="2" t="s">
        <v>20</v>
      </c>
      <c r="F70" s="2" t="s">
        <v>21</v>
      </c>
      <c r="G70" s="2">
        <v>45</v>
      </c>
      <c r="H70" s="2">
        <v>2.2999999999999998</v>
      </c>
      <c r="I70" s="2"/>
      <c r="J70" s="2" t="s">
        <v>22</v>
      </c>
      <c r="K70" s="2">
        <v>52</v>
      </c>
      <c r="L70" s="2"/>
      <c r="M70" s="2">
        <v>423</v>
      </c>
      <c r="N70" s="2">
        <v>0</v>
      </c>
      <c r="O70" s="2" t="s">
        <v>26</v>
      </c>
      <c r="P70" s="2">
        <v>3.75</v>
      </c>
      <c r="Q70" s="2">
        <v>0.92</v>
      </c>
      <c r="R70" s="4">
        <v>44098</v>
      </c>
    </row>
    <row r="71" spans="1:18" hidden="1" x14ac:dyDescent="0.3">
      <c r="A71" t="b">
        <f>$G71&lt;=Summary!$B$3</f>
        <v>0</v>
      </c>
      <c r="B71" s="2" t="s">
        <v>74</v>
      </c>
      <c r="C71" s="2" t="s">
        <v>75</v>
      </c>
      <c r="D71" s="2" t="s">
        <v>108</v>
      </c>
      <c r="E71" s="2" t="s">
        <v>20</v>
      </c>
      <c r="F71" s="2" t="s">
        <v>21</v>
      </c>
      <c r="G71" s="2">
        <v>59</v>
      </c>
      <c r="H71" s="2">
        <v>2.2999999999999998</v>
      </c>
      <c r="I71" s="2"/>
      <c r="J71" s="2" t="s">
        <v>22</v>
      </c>
      <c r="K71" s="2">
        <v>54</v>
      </c>
      <c r="L71" s="2"/>
      <c r="M71" s="2">
        <v>407</v>
      </c>
      <c r="N71" s="2">
        <v>0</v>
      </c>
      <c r="O71" s="2" t="s">
        <v>26</v>
      </c>
      <c r="P71" s="2">
        <v>3.55</v>
      </c>
      <c r="Q71" s="2">
        <v>2.0499999999999998</v>
      </c>
      <c r="R71" s="4">
        <v>44098</v>
      </c>
    </row>
    <row r="72" spans="1:18" hidden="1" x14ac:dyDescent="0.3">
      <c r="A72" t="b">
        <f>$G72&lt;=Summary!$B$3</f>
        <v>0</v>
      </c>
      <c r="B72" s="2" t="s">
        <v>74</v>
      </c>
      <c r="C72" s="2" t="s">
        <v>75</v>
      </c>
      <c r="D72" s="2" t="s">
        <v>109</v>
      </c>
      <c r="E72" s="2" t="s">
        <v>20</v>
      </c>
      <c r="F72" s="2" t="s">
        <v>21</v>
      </c>
      <c r="G72" s="2">
        <v>72</v>
      </c>
      <c r="H72" s="2">
        <v>2.2999999999999998</v>
      </c>
      <c r="I72" s="2"/>
      <c r="J72" s="2" t="s">
        <v>22</v>
      </c>
      <c r="K72" s="2">
        <v>67</v>
      </c>
      <c r="L72" s="2"/>
      <c r="M72" s="2">
        <v>445</v>
      </c>
      <c r="N72" s="2">
        <v>0</v>
      </c>
      <c r="O72" s="2" t="s">
        <v>26</v>
      </c>
      <c r="P72" s="2">
        <v>3.7</v>
      </c>
      <c r="Q72" s="2">
        <v>2.04</v>
      </c>
      <c r="R72" s="4">
        <v>44098</v>
      </c>
    </row>
    <row r="73" spans="1:18" hidden="1" x14ac:dyDescent="0.3">
      <c r="A73" t="b">
        <f>$G73&lt;=Summary!$B$3</f>
        <v>1</v>
      </c>
      <c r="B73" s="2" t="s">
        <v>74</v>
      </c>
      <c r="C73" s="2" t="s">
        <v>89</v>
      </c>
      <c r="D73" s="2" t="s">
        <v>110</v>
      </c>
      <c r="E73" s="2" t="s">
        <v>20</v>
      </c>
      <c r="F73" s="2" t="s">
        <v>21</v>
      </c>
      <c r="G73" s="2">
        <v>36</v>
      </c>
      <c r="H73" s="2">
        <v>4.5</v>
      </c>
      <c r="I73" s="2"/>
      <c r="J73" s="2" t="s">
        <v>22</v>
      </c>
      <c r="K73" s="2">
        <v>60</v>
      </c>
      <c r="L73" s="2"/>
      <c r="M73" s="2">
        <v>434</v>
      </c>
      <c r="N73" s="2">
        <v>0</v>
      </c>
      <c r="O73" s="2" t="s">
        <v>26</v>
      </c>
      <c r="P73" s="2">
        <v>3.75</v>
      </c>
      <c r="Q73" s="2">
        <v>0.92</v>
      </c>
      <c r="R73" s="4">
        <v>44098</v>
      </c>
    </row>
    <row r="74" spans="1:18" hidden="1" x14ac:dyDescent="0.3">
      <c r="A74" t="b">
        <f>$G74&lt;=Summary!$B$3</f>
        <v>1</v>
      </c>
      <c r="B74" s="2" t="s">
        <v>74</v>
      </c>
      <c r="C74" s="2" t="s">
        <v>89</v>
      </c>
      <c r="D74" s="2" t="s">
        <v>111</v>
      </c>
      <c r="E74" s="2" t="s">
        <v>20</v>
      </c>
      <c r="F74" s="2" t="s">
        <v>21</v>
      </c>
      <c r="G74" s="2">
        <v>36</v>
      </c>
      <c r="H74" s="2">
        <v>4.5</v>
      </c>
      <c r="I74" s="2"/>
      <c r="J74" s="2" t="s">
        <v>22</v>
      </c>
      <c r="K74" s="2">
        <v>60</v>
      </c>
      <c r="L74" s="2"/>
      <c r="M74" s="2">
        <v>434</v>
      </c>
      <c r="N74" s="2">
        <v>0</v>
      </c>
      <c r="O74" s="2" t="s">
        <v>26</v>
      </c>
      <c r="P74" s="2">
        <v>3.75</v>
      </c>
      <c r="Q74" s="2">
        <v>0.92</v>
      </c>
      <c r="R74" s="4">
        <v>44098</v>
      </c>
    </row>
    <row r="75" spans="1:18" hidden="1" x14ac:dyDescent="0.3">
      <c r="A75" t="b">
        <f>$G75&lt;=Summary!$B$3</f>
        <v>1</v>
      </c>
      <c r="B75" s="2" t="s">
        <v>74</v>
      </c>
      <c r="C75" s="2" t="s">
        <v>112</v>
      </c>
      <c r="D75" s="2" t="s">
        <v>113</v>
      </c>
      <c r="E75" s="2" t="s">
        <v>20</v>
      </c>
      <c r="F75" s="2" t="s">
        <v>21</v>
      </c>
      <c r="G75" s="2">
        <v>36</v>
      </c>
      <c r="H75" s="2">
        <v>4.5</v>
      </c>
      <c r="I75" s="2"/>
      <c r="J75" s="2" t="s">
        <v>22</v>
      </c>
      <c r="K75" s="2">
        <v>60</v>
      </c>
      <c r="L75" s="2"/>
      <c r="M75" s="2">
        <v>434</v>
      </c>
      <c r="N75" s="2">
        <v>0</v>
      </c>
      <c r="O75" s="2" t="s">
        <v>26</v>
      </c>
      <c r="P75" s="2">
        <v>3.75</v>
      </c>
      <c r="Q75" s="2">
        <v>0.92</v>
      </c>
      <c r="R75" s="4">
        <v>44098</v>
      </c>
    </row>
    <row r="76" spans="1:18" hidden="1" x14ac:dyDescent="0.3">
      <c r="A76" t="b">
        <f>$G76&lt;=Summary!$B$3</f>
        <v>1</v>
      </c>
      <c r="B76" s="2" t="s">
        <v>74</v>
      </c>
      <c r="C76" s="2" t="s">
        <v>112</v>
      </c>
      <c r="D76" s="2" t="s">
        <v>114</v>
      </c>
      <c r="E76" s="2" t="s">
        <v>20</v>
      </c>
      <c r="F76" s="2" t="s">
        <v>21</v>
      </c>
      <c r="G76" s="2">
        <v>36</v>
      </c>
      <c r="H76" s="2">
        <v>4.5</v>
      </c>
      <c r="I76" s="2"/>
      <c r="J76" s="2" t="s">
        <v>22</v>
      </c>
      <c r="K76" s="2">
        <v>60</v>
      </c>
      <c r="L76" s="2"/>
      <c r="M76" s="2">
        <v>434</v>
      </c>
      <c r="N76" s="2">
        <v>0</v>
      </c>
      <c r="O76" s="2" t="s">
        <v>26</v>
      </c>
      <c r="P76" s="2">
        <v>3.75</v>
      </c>
      <c r="Q76" s="2">
        <v>0.92</v>
      </c>
      <c r="R76" s="4">
        <v>44098</v>
      </c>
    </row>
    <row r="77" spans="1:18" hidden="1" x14ac:dyDescent="0.3">
      <c r="A77" t="b">
        <f>$G77&lt;=Summary!$B$3</f>
        <v>1</v>
      </c>
      <c r="B77" s="2" t="s">
        <v>74</v>
      </c>
      <c r="C77" s="2" t="s">
        <v>89</v>
      </c>
      <c r="D77" s="2" t="s">
        <v>115</v>
      </c>
      <c r="E77" s="2" t="s">
        <v>20</v>
      </c>
      <c r="F77" s="2" t="s">
        <v>21</v>
      </c>
      <c r="G77" s="2">
        <v>45</v>
      </c>
      <c r="H77" s="2">
        <v>4.5</v>
      </c>
      <c r="I77" s="2"/>
      <c r="J77" s="2" t="s">
        <v>22</v>
      </c>
      <c r="K77" s="2">
        <v>67</v>
      </c>
      <c r="L77" s="2"/>
      <c r="M77" s="2">
        <v>430</v>
      </c>
      <c r="N77" s="2">
        <v>0</v>
      </c>
      <c r="O77" s="2" t="s">
        <v>26</v>
      </c>
      <c r="P77" s="2">
        <v>3.75</v>
      </c>
      <c r="Q77" s="2">
        <v>0.92</v>
      </c>
      <c r="R77" s="4">
        <v>44098</v>
      </c>
    </row>
    <row r="78" spans="1:18" hidden="1" x14ac:dyDescent="0.3">
      <c r="A78" t="b">
        <f>$G78&lt;=Summary!$B$3</f>
        <v>1</v>
      </c>
      <c r="B78" s="2" t="s">
        <v>74</v>
      </c>
      <c r="C78" s="2" t="s">
        <v>89</v>
      </c>
      <c r="D78" s="2" t="s">
        <v>116</v>
      </c>
      <c r="E78" s="2" t="s">
        <v>20</v>
      </c>
      <c r="F78" s="2" t="s">
        <v>21</v>
      </c>
      <c r="G78" s="2">
        <v>45</v>
      </c>
      <c r="H78" s="2">
        <v>4.5</v>
      </c>
      <c r="I78" s="2"/>
      <c r="J78" s="2" t="s">
        <v>22</v>
      </c>
      <c r="K78" s="2">
        <v>67</v>
      </c>
      <c r="L78" s="2"/>
      <c r="M78" s="2">
        <v>430</v>
      </c>
      <c r="N78" s="2">
        <v>0</v>
      </c>
      <c r="O78" s="2" t="s">
        <v>26</v>
      </c>
      <c r="P78" s="2">
        <v>3.75</v>
      </c>
      <c r="Q78" s="2">
        <v>0.92</v>
      </c>
      <c r="R78" s="4">
        <v>44098</v>
      </c>
    </row>
    <row r="79" spans="1:18" hidden="1" x14ac:dyDescent="0.3">
      <c r="A79" t="b">
        <f>$G79&lt;=Summary!$B$3</f>
        <v>1</v>
      </c>
      <c r="B79" s="2" t="s">
        <v>74</v>
      </c>
      <c r="C79" s="2" t="s">
        <v>112</v>
      </c>
      <c r="D79" s="2" t="s">
        <v>117</v>
      </c>
      <c r="E79" s="2" t="s">
        <v>20</v>
      </c>
      <c r="F79" s="2" t="s">
        <v>21</v>
      </c>
      <c r="G79" s="2">
        <v>45</v>
      </c>
      <c r="H79" s="2">
        <v>4.5</v>
      </c>
      <c r="I79" s="2"/>
      <c r="J79" s="2" t="s">
        <v>22</v>
      </c>
      <c r="K79" s="2">
        <v>67</v>
      </c>
      <c r="L79" s="2"/>
      <c r="M79" s="2">
        <v>430</v>
      </c>
      <c r="N79" s="2">
        <v>0</v>
      </c>
      <c r="O79" s="2" t="s">
        <v>26</v>
      </c>
      <c r="P79" s="2">
        <v>3.75</v>
      </c>
      <c r="Q79" s="2">
        <v>0.92</v>
      </c>
      <c r="R79" s="4">
        <v>44098</v>
      </c>
    </row>
    <row r="80" spans="1:18" hidden="1" x14ac:dyDescent="0.3">
      <c r="A80" t="b">
        <f>$G80&lt;=Summary!$B$3</f>
        <v>1</v>
      </c>
      <c r="B80" s="2" t="s">
        <v>74</v>
      </c>
      <c r="C80" s="2" t="s">
        <v>112</v>
      </c>
      <c r="D80" s="2" t="s">
        <v>118</v>
      </c>
      <c r="E80" s="2" t="s">
        <v>20</v>
      </c>
      <c r="F80" s="2" t="s">
        <v>21</v>
      </c>
      <c r="G80" s="2">
        <v>45</v>
      </c>
      <c r="H80" s="2">
        <v>4.5</v>
      </c>
      <c r="I80" s="2"/>
      <c r="J80" s="2" t="s">
        <v>22</v>
      </c>
      <c r="K80" s="2">
        <v>67</v>
      </c>
      <c r="L80" s="2"/>
      <c r="M80" s="2">
        <v>430</v>
      </c>
      <c r="N80" s="2">
        <v>0</v>
      </c>
      <c r="O80" s="2" t="s">
        <v>26</v>
      </c>
      <c r="P80" s="2">
        <v>3.75</v>
      </c>
      <c r="Q80" s="2">
        <v>0.92</v>
      </c>
      <c r="R80" s="4">
        <v>44098</v>
      </c>
    </row>
    <row r="81" spans="1:18" hidden="1" x14ac:dyDescent="0.3">
      <c r="A81" t="b">
        <f>$G81&lt;=Summary!$B$3</f>
        <v>0</v>
      </c>
      <c r="B81" s="2" t="s">
        <v>74</v>
      </c>
      <c r="C81" s="2" t="s">
        <v>89</v>
      </c>
      <c r="D81" s="2" t="s">
        <v>119</v>
      </c>
      <c r="E81" s="2" t="s">
        <v>20</v>
      </c>
      <c r="F81" s="2" t="s">
        <v>21</v>
      </c>
      <c r="G81" s="2">
        <v>59</v>
      </c>
      <c r="H81" s="2">
        <v>4.5</v>
      </c>
      <c r="I81" s="2"/>
      <c r="J81" s="2" t="s">
        <v>22</v>
      </c>
      <c r="K81" s="2">
        <v>75</v>
      </c>
      <c r="L81" s="2"/>
      <c r="M81" s="2">
        <v>457</v>
      </c>
      <c r="N81" s="2">
        <v>0</v>
      </c>
      <c r="O81" s="2" t="s">
        <v>23</v>
      </c>
      <c r="P81" s="2">
        <v>3.85</v>
      </c>
      <c r="Q81" s="2">
        <v>2.1800000000000002</v>
      </c>
      <c r="R81" s="4">
        <v>44098</v>
      </c>
    </row>
    <row r="82" spans="1:18" hidden="1" x14ac:dyDescent="0.3">
      <c r="A82" t="b">
        <f>$G82&lt;=Summary!$B$3</f>
        <v>0</v>
      </c>
      <c r="B82" s="2" t="s">
        <v>74</v>
      </c>
      <c r="C82" s="2" t="s">
        <v>89</v>
      </c>
      <c r="D82" s="2" t="s">
        <v>120</v>
      </c>
      <c r="E82" s="2" t="s">
        <v>20</v>
      </c>
      <c r="F82" s="2" t="s">
        <v>21</v>
      </c>
      <c r="G82" s="2">
        <v>59</v>
      </c>
      <c r="H82" s="2">
        <v>4.5</v>
      </c>
      <c r="I82" s="2"/>
      <c r="J82" s="2" t="s">
        <v>22</v>
      </c>
      <c r="K82" s="2">
        <v>75</v>
      </c>
      <c r="L82" s="2"/>
      <c r="M82" s="2">
        <v>457</v>
      </c>
      <c r="N82" s="2">
        <v>0</v>
      </c>
      <c r="O82" s="2" t="s">
        <v>23</v>
      </c>
      <c r="P82" s="2">
        <v>3.85</v>
      </c>
      <c r="Q82" s="2">
        <v>2.1800000000000002</v>
      </c>
      <c r="R82" s="4">
        <v>44098</v>
      </c>
    </row>
    <row r="83" spans="1:18" hidden="1" x14ac:dyDescent="0.3">
      <c r="A83" t="b">
        <f>$G83&lt;=Summary!$B$3</f>
        <v>0</v>
      </c>
      <c r="B83" s="2" t="s">
        <v>74</v>
      </c>
      <c r="C83" s="2" t="s">
        <v>112</v>
      </c>
      <c r="D83" s="2" t="s">
        <v>121</v>
      </c>
      <c r="E83" s="2" t="s">
        <v>20</v>
      </c>
      <c r="F83" s="2" t="s">
        <v>21</v>
      </c>
      <c r="G83" s="2">
        <v>59</v>
      </c>
      <c r="H83" s="2">
        <v>4.5</v>
      </c>
      <c r="I83" s="2"/>
      <c r="J83" s="2" t="s">
        <v>22</v>
      </c>
      <c r="K83" s="2">
        <v>75</v>
      </c>
      <c r="L83" s="2"/>
      <c r="M83" s="2">
        <v>457</v>
      </c>
      <c r="N83" s="2">
        <v>0</v>
      </c>
      <c r="O83" s="2" t="s">
        <v>23</v>
      </c>
      <c r="P83" s="2">
        <v>3.85</v>
      </c>
      <c r="Q83" s="2">
        <v>2.1800000000000002</v>
      </c>
      <c r="R83" s="4">
        <v>44098</v>
      </c>
    </row>
    <row r="84" spans="1:18" hidden="1" x14ac:dyDescent="0.3">
      <c r="A84" t="b">
        <f>$G84&lt;=Summary!$B$3</f>
        <v>0</v>
      </c>
      <c r="B84" s="2" t="s">
        <v>74</v>
      </c>
      <c r="C84" s="2" t="s">
        <v>112</v>
      </c>
      <c r="D84" s="2" t="s">
        <v>122</v>
      </c>
      <c r="E84" s="2" t="s">
        <v>20</v>
      </c>
      <c r="F84" s="2" t="s">
        <v>21</v>
      </c>
      <c r="G84" s="2">
        <v>59</v>
      </c>
      <c r="H84" s="2">
        <v>4.5</v>
      </c>
      <c r="I84" s="2"/>
      <c r="J84" s="2" t="s">
        <v>22</v>
      </c>
      <c r="K84" s="2">
        <v>75</v>
      </c>
      <c r="L84" s="2"/>
      <c r="M84" s="2">
        <v>457</v>
      </c>
      <c r="N84" s="2">
        <v>0</v>
      </c>
      <c r="O84" s="2" t="s">
        <v>23</v>
      </c>
      <c r="P84" s="2">
        <v>3.85</v>
      </c>
      <c r="Q84" s="2">
        <v>2.1800000000000002</v>
      </c>
      <c r="R84" s="4">
        <v>44098</v>
      </c>
    </row>
    <row r="85" spans="1:18" hidden="1" x14ac:dyDescent="0.3">
      <c r="A85" t="b">
        <f>$G85&lt;=Summary!$B$3</f>
        <v>0</v>
      </c>
      <c r="B85" s="2" t="s">
        <v>74</v>
      </c>
      <c r="C85" s="2" t="s">
        <v>89</v>
      </c>
      <c r="D85" s="2" t="s">
        <v>123</v>
      </c>
      <c r="E85" s="2" t="s">
        <v>20</v>
      </c>
      <c r="F85" s="2" t="s">
        <v>21</v>
      </c>
      <c r="G85" s="2">
        <v>72</v>
      </c>
      <c r="H85" s="2">
        <v>4.5</v>
      </c>
      <c r="I85" s="2"/>
      <c r="J85" s="2" t="s">
        <v>22</v>
      </c>
      <c r="K85" s="2">
        <v>87</v>
      </c>
      <c r="L85" s="2"/>
      <c r="M85" s="2">
        <v>447</v>
      </c>
      <c r="N85" s="2">
        <v>0</v>
      </c>
      <c r="O85" s="2" t="s">
        <v>23</v>
      </c>
      <c r="P85" s="2">
        <v>4</v>
      </c>
      <c r="Q85" s="2">
        <v>2.16</v>
      </c>
      <c r="R85" s="4">
        <v>44098</v>
      </c>
    </row>
    <row r="86" spans="1:18" hidden="1" x14ac:dyDescent="0.3">
      <c r="A86" t="b">
        <f>$G86&lt;=Summary!$B$3</f>
        <v>0</v>
      </c>
      <c r="B86" s="2" t="s">
        <v>74</v>
      </c>
      <c r="C86" s="2" t="s">
        <v>89</v>
      </c>
      <c r="D86" s="2" t="s">
        <v>124</v>
      </c>
      <c r="E86" s="2" t="s">
        <v>20</v>
      </c>
      <c r="F86" s="2" t="s">
        <v>21</v>
      </c>
      <c r="G86" s="2">
        <v>72</v>
      </c>
      <c r="H86" s="2">
        <v>4.5</v>
      </c>
      <c r="I86" s="2"/>
      <c r="J86" s="2" t="s">
        <v>22</v>
      </c>
      <c r="K86" s="2">
        <v>87</v>
      </c>
      <c r="L86" s="2"/>
      <c r="M86" s="2">
        <v>447</v>
      </c>
      <c r="N86" s="2">
        <v>0</v>
      </c>
      <c r="O86" s="2" t="s">
        <v>23</v>
      </c>
      <c r="P86" s="2">
        <v>4</v>
      </c>
      <c r="Q86" s="2">
        <v>2.16</v>
      </c>
      <c r="R86" s="4">
        <v>44098</v>
      </c>
    </row>
    <row r="87" spans="1:18" hidden="1" x14ac:dyDescent="0.3">
      <c r="A87" t="b">
        <f>$G87&lt;=Summary!$B$3</f>
        <v>0</v>
      </c>
      <c r="B87" s="2" t="s">
        <v>74</v>
      </c>
      <c r="C87" s="2" t="s">
        <v>112</v>
      </c>
      <c r="D87" s="2" t="s">
        <v>125</v>
      </c>
      <c r="E87" s="2" t="s">
        <v>20</v>
      </c>
      <c r="F87" s="2" t="s">
        <v>21</v>
      </c>
      <c r="G87" s="2">
        <v>72</v>
      </c>
      <c r="H87" s="2">
        <v>4.5</v>
      </c>
      <c r="I87" s="2"/>
      <c r="J87" s="2" t="s">
        <v>22</v>
      </c>
      <c r="K87" s="2">
        <v>87</v>
      </c>
      <c r="L87" s="2"/>
      <c r="M87" s="2">
        <v>447</v>
      </c>
      <c r="N87" s="2">
        <v>0</v>
      </c>
      <c r="O87" s="2" t="s">
        <v>23</v>
      </c>
      <c r="P87" s="2">
        <v>4</v>
      </c>
      <c r="Q87" s="2">
        <v>2.16</v>
      </c>
      <c r="R87" s="4">
        <v>44098</v>
      </c>
    </row>
    <row r="88" spans="1:18" hidden="1" x14ac:dyDescent="0.3">
      <c r="A88" t="b">
        <f>$G88&lt;=Summary!$B$3</f>
        <v>0</v>
      </c>
      <c r="B88" s="2" t="s">
        <v>74</v>
      </c>
      <c r="C88" s="2" t="s">
        <v>112</v>
      </c>
      <c r="D88" s="2" t="s">
        <v>126</v>
      </c>
      <c r="E88" s="2" t="s">
        <v>20</v>
      </c>
      <c r="F88" s="2" t="s">
        <v>21</v>
      </c>
      <c r="G88" s="2">
        <v>72</v>
      </c>
      <c r="H88" s="2">
        <v>4.5</v>
      </c>
      <c r="I88" s="2"/>
      <c r="J88" s="2" t="s">
        <v>22</v>
      </c>
      <c r="K88" s="2">
        <v>87</v>
      </c>
      <c r="L88" s="2"/>
      <c r="M88" s="2">
        <v>447</v>
      </c>
      <c r="N88" s="2">
        <v>0</v>
      </c>
      <c r="O88" s="2" t="s">
        <v>23</v>
      </c>
      <c r="P88" s="2">
        <v>4</v>
      </c>
      <c r="Q88" s="2">
        <v>2.16</v>
      </c>
      <c r="R88" s="4">
        <v>44098</v>
      </c>
    </row>
    <row r="89" spans="1:18" x14ac:dyDescent="0.3">
      <c r="A89" t="b">
        <f>$G89&lt;=Summary!$B$3</f>
        <v>1</v>
      </c>
      <c r="B89" s="2" t="s">
        <v>74</v>
      </c>
      <c r="C89" s="2" t="s">
        <v>89</v>
      </c>
      <c r="D89" s="2" t="s">
        <v>127</v>
      </c>
      <c r="E89" s="2" t="s">
        <v>20</v>
      </c>
      <c r="F89" s="2" t="s">
        <v>21</v>
      </c>
      <c r="G89" s="2">
        <v>36</v>
      </c>
      <c r="H89" s="2">
        <v>2.2999999999999998</v>
      </c>
      <c r="I89" s="2"/>
      <c r="J89" s="2" t="s">
        <v>22</v>
      </c>
      <c r="K89" s="2">
        <v>46</v>
      </c>
      <c r="L89" s="2"/>
      <c r="M89" s="2">
        <v>432</v>
      </c>
      <c r="N89" s="2">
        <v>0</v>
      </c>
      <c r="O89" s="2" t="s">
        <v>85</v>
      </c>
      <c r="P89" s="2">
        <v>3.45</v>
      </c>
      <c r="Q89" s="2">
        <v>0.91</v>
      </c>
      <c r="R89" s="4">
        <v>44098</v>
      </c>
    </row>
    <row r="90" spans="1:18" x14ac:dyDescent="0.3">
      <c r="A90" t="b">
        <f>$G90&lt;=Summary!$B$3</f>
        <v>1</v>
      </c>
      <c r="B90" s="2" t="s">
        <v>74</v>
      </c>
      <c r="C90" s="2" t="s">
        <v>112</v>
      </c>
      <c r="D90" s="2" t="s">
        <v>128</v>
      </c>
      <c r="E90" s="2" t="s">
        <v>20</v>
      </c>
      <c r="F90" s="2" t="s">
        <v>21</v>
      </c>
      <c r="G90" s="2">
        <v>36</v>
      </c>
      <c r="H90" s="2">
        <v>2.2999999999999998</v>
      </c>
      <c r="I90" s="2"/>
      <c r="J90" s="2" t="s">
        <v>22</v>
      </c>
      <c r="K90" s="2">
        <v>46</v>
      </c>
      <c r="L90" s="2"/>
      <c r="M90" s="2">
        <v>432</v>
      </c>
      <c r="N90" s="2">
        <v>0</v>
      </c>
      <c r="O90" s="2" t="s">
        <v>85</v>
      </c>
      <c r="P90" s="2">
        <v>3.45</v>
      </c>
      <c r="Q90" s="2">
        <v>0.91</v>
      </c>
      <c r="R90" s="4">
        <v>44098</v>
      </c>
    </row>
    <row r="91" spans="1:18" hidden="1" x14ac:dyDescent="0.3">
      <c r="A91" t="b">
        <f>$G91&lt;=Summary!$B$3</f>
        <v>1</v>
      </c>
      <c r="B91" s="2" t="s">
        <v>74</v>
      </c>
      <c r="C91" s="2" t="s">
        <v>89</v>
      </c>
      <c r="D91" s="2" t="s">
        <v>129</v>
      </c>
      <c r="E91" s="2" t="s">
        <v>20</v>
      </c>
      <c r="F91" s="2" t="s">
        <v>21</v>
      </c>
      <c r="G91" s="2">
        <v>45</v>
      </c>
      <c r="H91" s="2">
        <v>2.2999999999999998</v>
      </c>
      <c r="I91" s="2"/>
      <c r="J91" s="2" t="s">
        <v>22</v>
      </c>
      <c r="K91" s="2">
        <v>52</v>
      </c>
      <c r="L91" s="2"/>
      <c r="M91" s="2">
        <v>423</v>
      </c>
      <c r="N91" s="2">
        <v>0</v>
      </c>
      <c r="O91" s="2" t="s">
        <v>26</v>
      </c>
      <c r="P91" s="2">
        <v>3.75</v>
      </c>
      <c r="Q91" s="2">
        <v>0.92</v>
      </c>
      <c r="R91" s="4">
        <v>44098</v>
      </c>
    </row>
    <row r="92" spans="1:18" hidden="1" x14ac:dyDescent="0.3">
      <c r="A92" t="b">
        <f>$G92&lt;=Summary!$B$3</f>
        <v>1</v>
      </c>
      <c r="B92" s="2" t="s">
        <v>74</v>
      </c>
      <c r="C92" s="2" t="s">
        <v>112</v>
      </c>
      <c r="D92" s="2" t="s">
        <v>130</v>
      </c>
      <c r="E92" s="2" t="s">
        <v>20</v>
      </c>
      <c r="F92" s="2" t="s">
        <v>21</v>
      </c>
      <c r="G92" s="2">
        <v>45</v>
      </c>
      <c r="H92" s="2">
        <v>2.2999999999999998</v>
      </c>
      <c r="I92" s="2"/>
      <c r="J92" s="2" t="s">
        <v>22</v>
      </c>
      <c r="K92" s="2">
        <v>52</v>
      </c>
      <c r="L92" s="2"/>
      <c r="M92" s="2">
        <v>423</v>
      </c>
      <c r="N92" s="2">
        <v>0</v>
      </c>
      <c r="O92" s="2" t="s">
        <v>26</v>
      </c>
      <c r="P92" s="2">
        <v>3.75</v>
      </c>
      <c r="Q92" s="2">
        <v>0.92</v>
      </c>
      <c r="R92" s="4">
        <v>44098</v>
      </c>
    </row>
    <row r="93" spans="1:18" hidden="1" x14ac:dyDescent="0.3">
      <c r="A93" t="b">
        <f>$G93&lt;=Summary!$B$3</f>
        <v>0</v>
      </c>
      <c r="B93" s="2" t="s">
        <v>74</v>
      </c>
      <c r="C93" s="2" t="s">
        <v>89</v>
      </c>
      <c r="D93" s="2" t="s">
        <v>131</v>
      </c>
      <c r="E93" s="2" t="s">
        <v>20</v>
      </c>
      <c r="F93" s="2" t="s">
        <v>21</v>
      </c>
      <c r="G93" s="2">
        <v>59</v>
      </c>
      <c r="H93" s="2">
        <v>2.2999999999999998</v>
      </c>
      <c r="I93" s="2"/>
      <c r="J93" s="2" t="s">
        <v>22</v>
      </c>
      <c r="K93" s="2">
        <v>54</v>
      </c>
      <c r="L93" s="2"/>
      <c r="M93" s="2">
        <v>407</v>
      </c>
      <c r="N93" s="2">
        <v>0</v>
      </c>
      <c r="O93" s="2" t="s">
        <v>26</v>
      </c>
      <c r="P93" s="2">
        <v>3.55</v>
      </c>
      <c r="Q93" s="2">
        <v>2.0499999999999998</v>
      </c>
      <c r="R93" s="4">
        <v>44098</v>
      </c>
    </row>
    <row r="94" spans="1:18" hidden="1" x14ac:dyDescent="0.3">
      <c r="A94" t="b">
        <f>$G94&lt;=Summary!$B$3</f>
        <v>0</v>
      </c>
      <c r="B94" s="2" t="s">
        <v>74</v>
      </c>
      <c r="C94" s="2" t="s">
        <v>112</v>
      </c>
      <c r="D94" s="2" t="s">
        <v>132</v>
      </c>
      <c r="E94" s="2" t="s">
        <v>20</v>
      </c>
      <c r="F94" s="2" t="s">
        <v>21</v>
      </c>
      <c r="G94" s="2">
        <v>59</v>
      </c>
      <c r="H94" s="2">
        <v>2.2999999999999998</v>
      </c>
      <c r="I94" s="2"/>
      <c r="J94" s="2" t="s">
        <v>22</v>
      </c>
      <c r="K94" s="2">
        <v>54</v>
      </c>
      <c r="L94" s="2"/>
      <c r="M94" s="2">
        <v>407</v>
      </c>
      <c r="N94" s="2">
        <v>0</v>
      </c>
      <c r="O94" s="2" t="s">
        <v>26</v>
      </c>
      <c r="P94" s="2">
        <v>3.55</v>
      </c>
      <c r="Q94" s="2">
        <v>2.0499999999999998</v>
      </c>
      <c r="R94" s="4">
        <v>44098</v>
      </c>
    </row>
    <row r="95" spans="1:18" hidden="1" x14ac:dyDescent="0.3">
      <c r="A95" t="b">
        <f>$G95&lt;=Summary!$B$3</f>
        <v>0</v>
      </c>
      <c r="B95" s="2" t="s">
        <v>74</v>
      </c>
      <c r="C95" s="2" t="s">
        <v>89</v>
      </c>
      <c r="D95" s="2" t="s">
        <v>133</v>
      </c>
      <c r="E95" s="2" t="s">
        <v>20</v>
      </c>
      <c r="F95" s="2" t="s">
        <v>21</v>
      </c>
      <c r="G95" s="2">
        <v>72</v>
      </c>
      <c r="H95" s="2">
        <v>2.2999999999999998</v>
      </c>
      <c r="I95" s="2"/>
      <c r="J95" s="2" t="s">
        <v>22</v>
      </c>
      <c r="K95" s="2">
        <v>67</v>
      </c>
      <c r="L95" s="2"/>
      <c r="M95" s="2">
        <v>445</v>
      </c>
      <c r="N95" s="2">
        <v>0</v>
      </c>
      <c r="O95" s="2" t="s">
        <v>26</v>
      </c>
      <c r="P95" s="2">
        <v>3.7</v>
      </c>
      <c r="Q95" s="2">
        <v>2.04</v>
      </c>
      <c r="R95" s="4">
        <v>44098</v>
      </c>
    </row>
    <row r="96" spans="1:18" hidden="1" x14ac:dyDescent="0.3">
      <c r="A96" t="b">
        <f>$G96&lt;=Summary!$B$3</f>
        <v>0</v>
      </c>
      <c r="B96" s="2" t="s">
        <v>74</v>
      </c>
      <c r="C96" s="2" t="s">
        <v>112</v>
      </c>
      <c r="D96" s="2" t="s">
        <v>134</v>
      </c>
      <c r="E96" s="2" t="s">
        <v>20</v>
      </c>
      <c r="F96" s="2" t="s">
        <v>21</v>
      </c>
      <c r="G96" s="2">
        <v>72</v>
      </c>
      <c r="H96" s="2">
        <v>2.2999999999999998</v>
      </c>
      <c r="I96" s="2"/>
      <c r="J96" s="2" t="s">
        <v>22</v>
      </c>
      <c r="K96" s="2">
        <v>67</v>
      </c>
      <c r="L96" s="2"/>
      <c r="M96" s="2">
        <v>445</v>
      </c>
      <c r="N96" s="2">
        <v>0</v>
      </c>
      <c r="O96" s="2" t="s">
        <v>26</v>
      </c>
      <c r="P96" s="2">
        <v>3.7</v>
      </c>
      <c r="Q96" s="2">
        <v>2.04</v>
      </c>
      <c r="R96" s="4">
        <v>44098</v>
      </c>
    </row>
    <row r="97" spans="1:18" hidden="1" x14ac:dyDescent="0.3">
      <c r="A97" t="b">
        <f>$G97&lt;=Summary!$B$3</f>
        <v>0</v>
      </c>
      <c r="B97" s="2" t="s">
        <v>135</v>
      </c>
      <c r="C97" s="2" t="s">
        <v>42</v>
      </c>
      <c r="D97" s="2" t="s">
        <v>136</v>
      </c>
      <c r="E97" s="2" t="s">
        <v>20</v>
      </c>
      <c r="F97" s="2" t="s">
        <v>21</v>
      </c>
      <c r="G97" s="2">
        <v>46</v>
      </c>
      <c r="H97" s="2">
        <v>4.5</v>
      </c>
      <c r="I97" s="2"/>
      <c r="J97" s="2" t="s">
        <v>22</v>
      </c>
      <c r="K97" s="2">
        <v>66</v>
      </c>
      <c r="L97" s="2"/>
      <c r="M97" s="2">
        <v>407</v>
      </c>
      <c r="N97" s="2">
        <v>0</v>
      </c>
      <c r="O97" s="2" t="s">
        <v>26</v>
      </c>
      <c r="P97" s="2">
        <v>3.35</v>
      </c>
      <c r="Q97" s="2">
        <v>0.92</v>
      </c>
      <c r="R97" s="4">
        <v>44112</v>
      </c>
    </row>
    <row r="98" spans="1:18" hidden="1" x14ac:dyDescent="0.3">
      <c r="A98" t="b">
        <f>$G98&lt;=Summary!$B$3</f>
        <v>0</v>
      </c>
      <c r="B98" s="2" t="s">
        <v>135</v>
      </c>
      <c r="C98" s="2" t="s">
        <v>42</v>
      </c>
      <c r="D98" s="2" t="s">
        <v>137</v>
      </c>
      <c r="E98" s="2" t="s">
        <v>20</v>
      </c>
      <c r="F98" s="2" t="s">
        <v>21</v>
      </c>
      <c r="G98" s="2">
        <v>67</v>
      </c>
      <c r="H98" s="2">
        <v>4.5</v>
      </c>
      <c r="I98" s="2"/>
      <c r="J98" s="2" t="s">
        <v>22</v>
      </c>
      <c r="K98" s="2">
        <v>79</v>
      </c>
      <c r="L98" s="2"/>
      <c r="M98" s="2">
        <v>265</v>
      </c>
      <c r="N98" s="2">
        <v>0</v>
      </c>
      <c r="O98" s="2" t="s">
        <v>23</v>
      </c>
      <c r="P98" s="2">
        <v>3.42</v>
      </c>
      <c r="Q98" s="2">
        <v>2.17</v>
      </c>
      <c r="R98" s="4">
        <v>44112</v>
      </c>
    </row>
    <row r="99" spans="1:18" hidden="1" x14ac:dyDescent="0.3">
      <c r="A99" t="b">
        <f>$G99&lt;=Summary!$B$3</f>
        <v>0</v>
      </c>
      <c r="B99" s="2" t="s">
        <v>135</v>
      </c>
      <c r="C99" s="2" t="s">
        <v>42</v>
      </c>
      <c r="D99" s="2" t="s">
        <v>138</v>
      </c>
      <c r="E99" s="2" t="s">
        <v>20</v>
      </c>
      <c r="F99" s="2" t="s">
        <v>21</v>
      </c>
      <c r="G99" s="2">
        <v>82</v>
      </c>
      <c r="H99" s="2">
        <v>4.5</v>
      </c>
      <c r="I99" s="2"/>
      <c r="J99" s="2" t="s">
        <v>22</v>
      </c>
      <c r="K99" s="2">
        <v>84</v>
      </c>
      <c r="L99" s="2"/>
      <c r="M99" s="2">
        <v>233</v>
      </c>
      <c r="N99" s="2">
        <v>0</v>
      </c>
      <c r="O99" s="2" t="s">
        <v>23</v>
      </c>
      <c r="P99" s="2">
        <v>3.45</v>
      </c>
      <c r="Q99" s="2">
        <v>2.15</v>
      </c>
      <c r="R99" s="4">
        <v>44112</v>
      </c>
    </row>
    <row r="100" spans="1:18" hidden="1" x14ac:dyDescent="0.3">
      <c r="A100" t="b">
        <f>$G100&lt;=Summary!$B$3</f>
        <v>0</v>
      </c>
      <c r="B100" s="2" t="s">
        <v>135</v>
      </c>
      <c r="C100" s="2" t="s">
        <v>42</v>
      </c>
      <c r="D100" s="2" t="s">
        <v>139</v>
      </c>
      <c r="E100" s="2" t="s">
        <v>20</v>
      </c>
      <c r="F100" s="2" t="s">
        <v>21</v>
      </c>
      <c r="G100" s="2">
        <v>46</v>
      </c>
      <c r="H100" s="2">
        <v>4.5</v>
      </c>
      <c r="I100" s="2"/>
      <c r="J100" s="2" t="s">
        <v>22</v>
      </c>
      <c r="K100" s="2">
        <v>66</v>
      </c>
      <c r="L100" s="2"/>
      <c r="M100" s="2">
        <v>407</v>
      </c>
      <c r="N100" s="2">
        <v>0</v>
      </c>
      <c r="O100" s="2" t="s">
        <v>26</v>
      </c>
      <c r="P100" s="2">
        <v>3.45</v>
      </c>
      <c r="Q100" s="2">
        <v>0.92</v>
      </c>
      <c r="R100" s="4">
        <v>44112</v>
      </c>
    </row>
    <row r="101" spans="1:18" hidden="1" x14ac:dyDescent="0.3">
      <c r="A101" t="b">
        <f>$G101&lt;=Summary!$B$3</f>
        <v>0</v>
      </c>
      <c r="B101" s="2" t="s">
        <v>135</v>
      </c>
      <c r="C101" s="2" t="s">
        <v>42</v>
      </c>
      <c r="D101" s="2" t="s">
        <v>140</v>
      </c>
      <c r="E101" s="2" t="s">
        <v>20</v>
      </c>
      <c r="F101" s="2" t="s">
        <v>21</v>
      </c>
      <c r="G101" s="2">
        <v>67</v>
      </c>
      <c r="H101" s="2">
        <v>4.5</v>
      </c>
      <c r="I101" s="2"/>
      <c r="J101" s="2" t="s">
        <v>22</v>
      </c>
      <c r="K101" s="2">
        <v>79</v>
      </c>
      <c r="L101" s="2"/>
      <c r="M101" s="2">
        <v>265</v>
      </c>
      <c r="N101" s="2">
        <v>0</v>
      </c>
      <c r="O101" s="2" t="s">
        <v>23</v>
      </c>
      <c r="P101" s="2">
        <v>3.45</v>
      </c>
      <c r="Q101" s="2">
        <v>2.17</v>
      </c>
      <c r="R101" s="4">
        <v>44112</v>
      </c>
    </row>
    <row r="102" spans="1:18" hidden="1" x14ac:dyDescent="0.3">
      <c r="A102" t="b">
        <f>$G102&lt;=Summary!$B$3</f>
        <v>0</v>
      </c>
      <c r="B102" s="2" t="s">
        <v>135</v>
      </c>
      <c r="C102" s="2" t="s">
        <v>42</v>
      </c>
      <c r="D102" s="2" t="s">
        <v>141</v>
      </c>
      <c r="E102" s="2" t="s">
        <v>20</v>
      </c>
      <c r="F102" s="2" t="s">
        <v>21</v>
      </c>
      <c r="G102" s="2">
        <v>82</v>
      </c>
      <c r="H102" s="2">
        <v>4.5</v>
      </c>
      <c r="I102" s="2"/>
      <c r="J102" s="2" t="s">
        <v>22</v>
      </c>
      <c r="K102" s="2">
        <v>86</v>
      </c>
      <c r="L102" s="2"/>
      <c r="M102" s="2">
        <v>233</v>
      </c>
      <c r="N102" s="2">
        <v>0</v>
      </c>
      <c r="O102" s="2" t="s">
        <v>23</v>
      </c>
      <c r="P102" s="2">
        <v>3.45</v>
      </c>
      <c r="Q102" s="2">
        <v>2.15</v>
      </c>
      <c r="R102" s="4">
        <v>44112</v>
      </c>
    </row>
    <row r="103" spans="1:18" hidden="1" x14ac:dyDescent="0.3">
      <c r="A103" t="b">
        <f>$G103&lt;=Summary!$B$3</f>
        <v>0</v>
      </c>
      <c r="B103" s="2" t="s">
        <v>135</v>
      </c>
      <c r="C103" s="2" t="s">
        <v>42</v>
      </c>
      <c r="D103" s="2" t="s">
        <v>142</v>
      </c>
      <c r="E103" s="2" t="s">
        <v>20</v>
      </c>
      <c r="F103" s="2" t="s">
        <v>21</v>
      </c>
      <c r="G103" s="2">
        <v>46</v>
      </c>
      <c r="H103" s="2">
        <v>4.5</v>
      </c>
      <c r="I103" s="2"/>
      <c r="J103" s="2" t="s">
        <v>22</v>
      </c>
      <c r="K103" s="2">
        <v>66</v>
      </c>
      <c r="L103" s="2"/>
      <c r="M103" s="2">
        <v>407</v>
      </c>
      <c r="N103" s="2">
        <v>0</v>
      </c>
      <c r="O103" s="2" t="s">
        <v>26</v>
      </c>
      <c r="P103" s="2">
        <v>3.45</v>
      </c>
      <c r="Q103" s="2">
        <v>0.92</v>
      </c>
      <c r="R103" s="4">
        <v>44112</v>
      </c>
    </row>
    <row r="104" spans="1:18" hidden="1" x14ac:dyDescent="0.3">
      <c r="A104" t="b">
        <f>$G104&lt;=Summary!$B$3</f>
        <v>0</v>
      </c>
      <c r="B104" s="2" t="s">
        <v>135</v>
      </c>
      <c r="C104" s="2" t="s">
        <v>42</v>
      </c>
      <c r="D104" s="2" t="s">
        <v>143</v>
      </c>
      <c r="E104" s="2" t="s">
        <v>20</v>
      </c>
      <c r="F104" s="2" t="s">
        <v>21</v>
      </c>
      <c r="G104" s="2">
        <v>82</v>
      </c>
      <c r="H104" s="2">
        <v>4.5</v>
      </c>
      <c r="I104" s="2"/>
      <c r="J104" s="2" t="s">
        <v>22</v>
      </c>
      <c r="K104" s="2">
        <v>86</v>
      </c>
      <c r="L104" s="2"/>
      <c r="M104" s="2">
        <v>233</v>
      </c>
      <c r="N104" s="2">
        <v>0</v>
      </c>
      <c r="O104" s="2" t="s">
        <v>23</v>
      </c>
      <c r="P104" s="2">
        <v>3.45</v>
      </c>
      <c r="Q104" s="2">
        <v>2.15</v>
      </c>
      <c r="R104" s="4">
        <v>44112</v>
      </c>
    </row>
    <row r="105" spans="1:18" hidden="1" x14ac:dyDescent="0.3">
      <c r="A105" t="b">
        <f>$G105&lt;=Summary!$B$3</f>
        <v>0</v>
      </c>
      <c r="B105" s="2" t="s">
        <v>135</v>
      </c>
      <c r="C105" s="2" t="s">
        <v>59</v>
      </c>
      <c r="D105" s="2" t="s">
        <v>144</v>
      </c>
      <c r="E105" s="2" t="s">
        <v>20</v>
      </c>
      <c r="F105" s="2" t="s">
        <v>21</v>
      </c>
      <c r="G105" s="2">
        <v>46</v>
      </c>
      <c r="H105" s="2">
        <v>4.5</v>
      </c>
      <c r="I105" s="2"/>
      <c r="J105" s="2" t="s">
        <v>22</v>
      </c>
      <c r="K105" s="2">
        <v>66</v>
      </c>
      <c r="L105" s="2"/>
      <c r="M105" s="2">
        <v>407</v>
      </c>
      <c r="N105" s="2">
        <v>0</v>
      </c>
      <c r="O105" s="2" t="s">
        <v>26</v>
      </c>
      <c r="P105" s="2">
        <v>3.35</v>
      </c>
      <c r="Q105" s="2">
        <v>0.92</v>
      </c>
      <c r="R105" s="4">
        <v>44112</v>
      </c>
    </row>
    <row r="106" spans="1:18" hidden="1" x14ac:dyDescent="0.3">
      <c r="A106" t="b">
        <f>$G106&lt;=Summary!$B$3</f>
        <v>0</v>
      </c>
      <c r="B106" s="2" t="s">
        <v>135</v>
      </c>
      <c r="C106" s="2" t="s">
        <v>59</v>
      </c>
      <c r="D106" s="2" t="s">
        <v>145</v>
      </c>
      <c r="E106" s="2" t="s">
        <v>20</v>
      </c>
      <c r="F106" s="2" t="s">
        <v>21</v>
      </c>
      <c r="G106" s="2">
        <v>67</v>
      </c>
      <c r="H106" s="2">
        <v>4.5</v>
      </c>
      <c r="I106" s="2"/>
      <c r="J106" s="2" t="s">
        <v>22</v>
      </c>
      <c r="K106" s="2">
        <v>79</v>
      </c>
      <c r="L106" s="2"/>
      <c r="M106" s="2">
        <v>265</v>
      </c>
      <c r="N106" s="2">
        <v>0</v>
      </c>
      <c r="O106" s="2" t="s">
        <v>23</v>
      </c>
      <c r="P106" s="2">
        <v>3.42</v>
      </c>
      <c r="Q106" s="2">
        <v>2.17</v>
      </c>
      <c r="R106" s="4">
        <v>44112</v>
      </c>
    </row>
    <row r="107" spans="1:18" hidden="1" x14ac:dyDescent="0.3">
      <c r="A107" t="b">
        <f>$G107&lt;=Summary!$B$3</f>
        <v>0</v>
      </c>
      <c r="B107" s="2" t="s">
        <v>135</v>
      </c>
      <c r="C107" s="2" t="s">
        <v>59</v>
      </c>
      <c r="D107" s="2" t="s">
        <v>146</v>
      </c>
      <c r="E107" s="2" t="s">
        <v>20</v>
      </c>
      <c r="F107" s="2" t="s">
        <v>21</v>
      </c>
      <c r="G107" s="2">
        <v>82</v>
      </c>
      <c r="H107" s="2">
        <v>4.5</v>
      </c>
      <c r="I107" s="2"/>
      <c r="J107" s="2" t="s">
        <v>22</v>
      </c>
      <c r="K107" s="2">
        <v>84</v>
      </c>
      <c r="L107" s="2"/>
      <c r="M107" s="2">
        <v>233</v>
      </c>
      <c r="N107" s="2">
        <v>0</v>
      </c>
      <c r="O107" s="2" t="s">
        <v>23</v>
      </c>
      <c r="P107" s="2">
        <v>3.45</v>
      </c>
      <c r="Q107" s="2">
        <v>2.15</v>
      </c>
      <c r="R107" s="4">
        <v>44112</v>
      </c>
    </row>
    <row r="108" spans="1:18" hidden="1" x14ac:dyDescent="0.3">
      <c r="A108" t="b">
        <f>$G108&lt;=Summary!$B$3</f>
        <v>0</v>
      </c>
      <c r="B108" s="2" t="s">
        <v>135</v>
      </c>
      <c r="C108" s="2" t="s">
        <v>59</v>
      </c>
      <c r="D108" s="2" t="s">
        <v>147</v>
      </c>
      <c r="E108" s="2" t="s">
        <v>20</v>
      </c>
      <c r="F108" s="2" t="s">
        <v>21</v>
      </c>
      <c r="G108" s="2">
        <v>46</v>
      </c>
      <c r="H108" s="2">
        <v>4.5</v>
      </c>
      <c r="I108" s="2"/>
      <c r="J108" s="2" t="s">
        <v>22</v>
      </c>
      <c r="K108" s="2">
        <v>66</v>
      </c>
      <c r="L108" s="2"/>
      <c r="M108" s="2">
        <v>407</v>
      </c>
      <c r="N108" s="2">
        <v>0</v>
      </c>
      <c r="O108" s="2" t="s">
        <v>26</v>
      </c>
      <c r="P108" s="2">
        <v>3.45</v>
      </c>
      <c r="Q108" s="2">
        <v>0.92</v>
      </c>
      <c r="R108" s="4">
        <v>44112</v>
      </c>
    </row>
    <row r="109" spans="1:18" hidden="1" x14ac:dyDescent="0.3">
      <c r="A109" t="b">
        <f>$G109&lt;=Summary!$B$3</f>
        <v>0</v>
      </c>
      <c r="B109" s="2" t="s">
        <v>135</v>
      </c>
      <c r="C109" s="2" t="s">
        <v>31</v>
      </c>
      <c r="D109" s="2" t="s">
        <v>148</v>
      </c>
      <c r="E109" s="2" t="s">
        <v>20</v>
      </c>
      <c r="F109" s="2" t="s">
        <v>21</v>
      </c>
      <c r="G109" s="2">
        <v>46</v>
      </c>
      <c r="H109" s="2">
        <v>4.5</v>
      </c>
      <c r="I109" s="2"/>
      <c r="J109" s="2" t="s">
        <v>22</v>
      </c>
      <c r="K109" s="2">
        <v>66</v>
      </c>
      <c r="L109" s="2"/>
      <c r="M109" s="2">
        <v>407</v>
      </c>
      <c r="N109" s="2">
        <v>0</v>
      </c>
      <c r="O109" s="2" t="s">
        <v>26</v>
      </c>
      <c r="P109" s="2">
        <v>3.45</v>
      </c>
      <c r="Q109" s="2">
        <v>0.92</v>
      </c>
      <c r="R109" s="4">
        <v>44112</v>
      </c>
    </row>
    <row r="110" spans="1:18" hidden="1" x14ac:dyDescent="0.3">
      <c r="A110" t="b">
        <f>$G110&lt;=Summary!$B$3</f>
        <v>0</v>
      </c>
      <c r="B110" s="2" t="s">
        <v>135</v>
      </c>
      <c r="C110" s="2" t="s">
        <v>59</v>
      </c>
      <c r="D110" s="2" t="s">
        <v>149</v>
      </c>
      <c r="E110" s="2" t="s">
        <v>20</v>
      </c>
      <c r="F110" s="2" t="s">
        <v>21</v>
      </c>
      <c r="G110" s="2">
        <v>67</v>
      </c>
      <c r="H110" s="2">
        <v>4.5</v>
      </c>
      <c r="I110" s="2"/>
      <c r="J110" s="2" t="s">
        <v>22</v>
      </c>
      <c r="K110" s="2">
        <v>79</v>
      </c>
      <c r="L110" s="2"/>
      <c r="M110" s="2">
        <v>265</v>
      </c>
      <c r="N110" s="2">
        <v>0</v>
      </c>
      <c r="O110" s="2" t="s">
        <v>23</v>
      </c>
      <c r="P110" s="2">
        <v>3.45</v>
      </c>
      <c r="Q110" s="2">
        <v>2.17</v>
      </c>
      <c r="R110" s="4">
        <v>44112</v>
      </c>
    </row>
    <row r="111" spans="1:18" hidden="1" x14ac:dyDescent="0.3">
      <c r="A111" t="b">
        <f>$G111&lt;=Summary!$B$3</f>
        <v>0</v>
      </c>
      <c r="B111" s="2" t="s">
        <v>135</v>
      </c>
      <c r="C111" s="2" t="s">
        <v>31</v>
      </c>
      <c r="D111" s="2" t="s">
        <v>150</v>
      </c>
      <c r="E111" s="2" t="s">
        <v>20</v>
      </c>
      <c r="F111" s="2" t="s">
        <v>21</v>
      </c>
      <c r="G111" s="2">
        <v>67</v>
      </c>
      <c r="H111" s="2">
        <v>4.5</v>
      </c>
      <c r="I111" s="2"/>
      <c r="J111" s="2" t="s">
        <v>22</v>
      </c>
      <c r="K111" s="2">
        <v>79</v>
      </c>
      <c r="L111" s="2"/>
      <c r="M111" s="2">
        <v>265</v>
      </c>
      <c r="N111" s="2">
        <v>0</v>
      </c>
      <c r="O111" s="2" t="s">
        <v>23</v>
      </c>
      <c r="P111" s="2">
        <v>3.45</v>
      </c>
      <c r="Q111" s="2">
        <v>2.17</v>
      </c>
      <c r="R111" s="4">
        <v>44112</v>
      </c>
    </row>
    <row r="112" spans="1:18" hidden="1" x14ac:dyDescent="0.3">
      <c r="A112" t="b">
        <f>$G112&lt;=Summary!$B$3</f>
        <v>0</v>
      </c>
      <c r="B112" s="2" t="s">
        <v>135</v>
      </c>
      <c r="C112" s="2" t="s">
        <v>59</v>
      </c>
      <c r="D112" s="2" t="s">
        <v>151</v>
      </c>
      <c r="E112" s="2" t="s">
        <v>20</v>
      </c>
      <c r="F112" s="2" t="s">
        <v>21</v>
      </c>
      <c r="G112" s="2">
        <v>82</v>
      </c>
      <c r="H112" s="2">
        <v>4.5</v>
      </c>
      <c r="I112" s="2"/>
      <c r="J112" s="2" t="s">
        <v>22</v>
      </c>
      <c r="K112" s="2">
        <v>86</v>
      </c>
      <c r="L112" s="2"/>
      <c r="M112" s="2">
        <v>233</v>
      </c>
      <c r="N112" s="2">
        <v>0</v>
      </c>
      <c r="O112" s="2" t="s">
        <v>23</v>
      </c>
      <c r="P112" s="2">
        <v>3.45</v>
      </c>
      <c r="Q112" s="2">
        <v>2.15</v>
      </c>
      <c r="R112" s="4">
        <v>44112</v>
      </c>
    </row>
    <row r="113" spans="1:18" hidden="1" x14ac:dyDescent="0.3">
      <c r="A113" t="b">
        <f>$G113&lt;=Summary!$B$3</f>
        <v>0</v>
      </c>
      <c r="B113" s="2" t="s">
        <v>135</v>
      </c>
      <c r="C113" s="2" t="s">
        <v>31</v>
      </c>
      <c r="D113" s="2" t="s">
        <v>152</v>
      </c>
      <c r="E113" s="2" t="s">
        <v>20</v>
      </c>
      <c r="F113" s="2" t="s">
        <v>21</v>
      </c>
      <c r="G113" s="2">
        <v>82</v>
      </c>
      <c r="H113" s="2">
        <v>4.5</v>
      </c>
      <c r="I113" s="2"/>
      <c r="J113" s="2" t="s">
        <v>22</v>
      </c>
      <c r="K113" s="2">
        <v>86</v>
      </c>
      <c r="L113" s="2"/>
      <c r="M113" s="2">
        <v>233</v>
      </c>
      <c r="N113" s="2">
        <v>0</v>
      </c>
      <c r="O113" s="2" t="s">
        <v>23</v>
      </c>
      <c r="P113" s="2">
        <v>3.45</v>
      </c>
      <c r="Q113" s="2">
        <v>2.15</v>
      </c>
      <c r="R113" s="4">
        <v>44112</v>
      </c>
    </row>
    <row r="114" spans="1:18" hidden="1" x14ac:dyDescent="0.3">
      <c r="A114" t="b">
        <f>$G114&lt;=Summary!$B$3</f>
        <v>0</v>
      </c>
      <c r="B114" s="2" t="s">
        <v>135</v>
      </c>
      <c r="C114" s="2" t="s">
        <v>52</v>
      </c>
      <c r="D114" s="2" t="s">
        <v>153</v>
      </c>
      <c r="E114" s="2" t="s">
        <v>20</v>
      </c>
      <c r="F114" s="2" t="s">
        <v>21</v>
      </c>
      <c r="G114" s="2">
        <v>46</v>
      </c>
      <c r="H114" s="2">
        <v>4.5</v>
      </c>
      <c r="I114" s="2"/>
      <c r="J114" s="2" t="s">
        <v>22</v>
      </c>
      <c r="K114" s="2">
        <v>66</v>
      </c>
      <c r="L114" s="2"/>
      <c r="M114" s="2">
        <v>407</v>
      </c>
      <c r="N114" s="2">
        <v>0</v>
      </c>
      <c r="O114" s="2" t="s">
        <v>26</v>
      </c>
      <c r="P114" s="2">
        <v>3.35</v>
      </c>
      <c r="Q114" s="2">
        <v>0.92</v>
      </c>
      <c r="R114" s="4">
        <v>44112</v>
      </c>
    </row>
    <row r="115" spans="1:18" hidden="1" x14ac:dyDescent="0.3">
      <c r="A115" t="b">
        <f>$G115&lt;=Summary!$B$3</f>
        <v>0</v>
      </c>
      <c r="B115" s="2" t="s">
        <v>135</v>
      </c>
      <c r="C115" s="2" t="s">
        <v>35</v>
      </c>
      <c r="D115" s="2" t="s">
        <v>154</v>
      </c>
      <c r="E115" s="2" t="s">
        <v>20</v>
      </c>
      <c r="F115" s="2" t="s">
        <v>21</v>
      </c>
      <c r="G115" s="2">
        <v>46</v>
      </c>
      <c r="H115" s="2">
        <v>4.5</v>
      </c>
      <c r="I115" s="2"/>
      <c r="J115" s="2" t="s">
        <v>22</v>
      </c>
      <c r="K115" s="2">
        <v>66</v>
      </c>
      <c r="L115" s="2"/>
      <c r="M115" s="2">
        <v>407</v>
      </c>
      <c r="N115" s="2">
        <v>0</v>
      </c>
      <c r="O115" s="2" t="s">
        <v>26</v>
      </c>
      <c r="P115" s="2">
        <v>3.35</v>
      </c>
      <c r="Q115" s="2">
        <v>0.92</v>
      </c>
      <c r="R115" s="4">
        <v>44112</v>
      </c>
    </row>
    <row r="116" spans="1:18" hidden="1" x14ac:dyDescent="0.3">
      <c r="A116" t="b">
        <f>$G116&lt;=Summary!$B$3</f>
        <v>0</v>
      </c>
      <c r="B116" s="2" t="s">
        <v>135</v>
      </c>
      <c r="C116" s="2" t="s">
        <v>52</v>
      </c>
      <c r="D116" s="2" t="s">
        <v>155</v>
      </c>
      <c r="E116" s="2" t="s">
        <v>20</v>
      </c>
      <c r="F116" s="2" t="s">
        <v>21</v>
      </c>
      <c r="G116" s="2">
        <v>67</v>
      </c>
      <c r="H116" s="2">
        <v>4.5</v>
      </c>
      <c r="I116" s="2"/>
      <c r="J116" s="2" t="s">
        <v>22</v>
      </c>
      <c r="K116" s="2">
        <v>79</v>
      </c>
      <c r="L116" s="2"/>
      <c r="M116" s="2">
        <v>265</v>
      </c>
      <c r="N116" s="2">
        <v>0</v>
      </c>
      <c r="O116" s="2" t="s">
        <v>23</v>
      </c>
      <c r="P116" s="2">
        <v>3.42</v>
      </c>
      <c r="Q116" s="2">
        <v>2.17</v>
      </c>
      <c r="R116" s="4">
        <v>44112</v>
      </c>
    </row>
    <row r="117" spans="1:18" hidden="1" x14ac:dyDescent="0.3">
      <c r="A117" t="b">
        <f>$G117&lt;=Summary!$B$3</f>
        <v>0</v>
      </c>
      <c r="B117" s="2" t="s">
        <v>135</v>
      </c>
      <c r="C117" s="2" t="s">
        <v>35</v>
      </c>
      <c r="D117" s="2" t="s">
        <v>156</v>
      </c>
      <c r="E117" s="2" t="s">
        <v>20</v>
      </c>
      <c r="F117" s="2" t="s">
        <v>21</v>
      </c>
      <c r="G117" s="2">
        <v>67</v>
      </c>
      <c r="H117" s="2">
        <v>4.5</v>
      </c>
      <c r="I117" s="2"/>
      <c r="J117" s="2" t="s">
        <v>22</v>
      </c>
      <c r="K117" s="2">
        <v>79</v>
      </c>
      <c r="L117" s="2"/>
      <c r="M117" s="2">
        <v>265</v>
      </c>
      <c r="N117" s="2">
        <v>0</v>
      </c>
      <c r="O117" s="2" t="s">
        <v>23</v>
      </c>
      <c r="P117" s="2">
        <v>3.42</v>
      </c>
      <c r="Q117" s="2">
        <v>2.17</v>
      </c>
      <c r="R117" s="4">
        <v>44112</v>
      </c>
    </row>
    <row r="118" spans="1:18" hidden="1" x14ac:dyDescent="0.3">
      <c r="A118" t="b">
        <f>$G118&lt;=Summary!$B$3</f>
        <v>0</v>
      </c>
      <c r="B118" s="2" t="s">
        <v>135</v>
      </c>
      <c r="C118" s="2" t="s">
        <v>52</v>
      </c>
      <c r="D118" s="2" t="s">
        <v>157</v>
      </c>
      <c r="E118" s="2" t="s">
        <v>20</v>
      </c>
      <c r="F118" s="2" t="s">
        <v>21</v>
      </c>
      <c r="G118" s="2">
        <v>82</v>
      </c>
      <c r="H118" s="2">
        <v>4.5</v>
      </c>
      <c r="I118" s="2"/>
      <c r="J118" s="2" t="s">
        <v>22</v>
      </c>
      <c r="K118" s="2">
        <v>84</v>
      </c>
      <c r="L118" s="2"/>
      <c r="M118" s="2">
        <v>233</v>
      </c>
      <c r="N118" s="2">
        <v>0</v>
      </c>
      <c r="O118" s="2" t="s">
        <v>23</v>
      </c>
      <c r="P118" s="2">
        <v>3.45</v>
      </c>
      <c r="Q118" s="2">
        <v>2.15</v>
      </c>
      <c r="R118" s="4">
        <v>44112</v>
      </c>
    </row>
    <row r="119" spans="1:18" hidden="1" x14ac:dyDescent="0.3">
      <c r="A119" t="b">
        <f>$G119&lt;=Summary!$B$3</f>
        <v>0</v>
      </c>
      <c r="B119" s="2" t="s">
        <v>135</v>
      </c>
      <c r="C119" s="2" t="s">
        <v>35</v>
      </c>
      <c r="D119" s="2" t="s">
        <v>158</v>
      </c>
      <c r="E119" s="2" t="s">
        <v>20</v>
      </c>
      <c r="F119" s="2" t="s">
        <v>21</v>
      </c>
      <c r="G119" s="2">
        <v>82</v>
      </c>
      <c r="H119" s="2">
        <v>4.5</v>
      </c>
      <c r="I119" s="2"/>
      <c r="J119" s="2" t="s">
        <v>22</v>
      </c>
      <c r="K119" s="2">
        <v>84</v>
      </c>
      <c r="L119" s="2"/>
      <c r="M119" s="2">
        <v>233</v>
      </c>
      <c r="N119" s="2">
        <v>0</v>
      </c>
      <c r="O119" s="2" t="s">
        <v>23</v>
      </c>
      <c r="P119" s="2">
        <v>3.45</v>
      </c>
      <c r="Q119" s="2">
        <v>2.15</v>
      </c>
      <c r="R119" s="4">
        <v>44112</v>
      </c>
    </row>
    <row r="120" spans="1:18" hidden="1" x14ac:dyDescent="0.3">
      <c r="A120" t="b">
        <f>$G120&lt;=Summary!$B$3</f>
        <v>0</v>
      </c>
      <c r="B120" s="2" t="s">
        <v>135</v>
      </c>
      <c r="C120" s="2" t="s">
        <v>52</v>
      </c>
      <c r="D120" s="2" t="s">
        <v>159</v>
      </c>
      <c r="E120" s="2" t="s">
        <v>20</v>
      </c>
      <c r="F120" s="2" t="s">
        <v>21</v>
      </c>
      <c r="G120" s="2">
        <v>46</v>
      </c>
      <c r="H120" s="2">
        <v>4.5</v>
      </c>
      <c r="I120" s="2"/>
      <c r="J120" s="2" t="s">
        <v>22</v>
      </c>
      <c r="K120" s="2">
        <v>66</v>
      </c>
      <c r="L120" s="2"/>
      <c r="M120" s="2">
        <v>407</v>
      </c>
      <c r="N120" s="2">
        <v>0</v>
      </c>
      <c r="O120" s="2" t="s">
        <v>26</v>
      </c>
      <c r="P120" s="2">
        <v>3.45</v>
      </c>
      <c r="Q120" s="2">
        <v>0.92</v>
      </c>
      <c r="R120" s="4">
        <v>44112</v>
      </c>
    </row>
    <row r="121" spans="1:18" hidden="1" x14ac:dyDescent="0.3">
      <c r="A121" t="b">
        <f>$G121&lt;=Summary!$B$3</f>
        <v>0</v>
      </c>
      <c r="B121" s="2" t="s">
        <v>135</v>
      </c>
      <c r="C121" s="2" t="s">
        <v>52</v>
      </c>
      <c r="D121" s="2" t="s">
        <v>160</v>
      </c>
      <c r="E121" s="2" t="s">
        <v>20</v>
      </c>
      <c r="F121" s="2" t="s">
        <v>21</v>
      </c>
      <c r="G121" s="2">
        <v>67</v>
      </c>
      <c r="H121" s="2">
        <v>4.5</v>
      </c>
      <c r="I121" s="2"/>
      <c r="J121" s="2" t="s">
        <v>22</v>
      </c>
      <c r="K121" s="2">
        <v>79</v>
      </c>
      <c r="L121" s="2"/>
      <c r="M121" s="2">
        <v>265</v>
      </c>
      <c r="N121" s="2">
        <v>0</v>
      </c>
      <c r="O121" s="2" t="s">
        <v>23</v>
      </c>
      <c r="P121" s="2">
        <v>3.45</v>
      </c>
      <c r="Q121" s="2">
        <v>2.17</v>
      </c>
      <c r="R121" s="4">
        <v>44112</v>
      </c>
    </row>
    <row r="122" spans="1:18" hidden="1" x14ac:dyDescent="0.3">
      <c r="A122" t="b">
        <f>$G122&lt;=Summary!$B$3</f>
        <v>0</v>
      </c>
      <c r="B122" s="2" t="s">
        <v>135</v>
      </c>
      <c r="C122" s="2" t="s">
        <v>52</v>
      </c>
      <c r="D122" s="2" t="s">
        <v>161</v>
      </c>
      <c r="E122" s="2" t="s">
        <v>20</v>
      </c>
      <c r="F122" s="2" t="s">
        <v>21</v>
      </c>
      <c r="G122" s="2">
        <v>82</v>
      </c>
      <c r="H122" s="2">
        <v>4.5</v>
      </c>
      <c r="I122" s="2"/>
      <c r="J122" s="2" t="s">
        <v>22</v>
      </c>
      <c r="K122" s="2">
        <v>86</v>
      </c>
      <c r="L122" s="2"/>
      <c r="M122" s="2">
        <v>233</v>
      </c>
      <c r="N122" s="2">
        <v>0</v>
      </c>
      <c r="O122" s="2" t="s">
        <v>23</v>
      </c>
      <c r="P122" s="2">
        <v>3.45</v>
      </c>
      <c r="Q122" s="2">
        <v>2.15</v>
      </c>
      <c r="R122" s="4">
        <v>44112</v>
      </c>
    </row>
    <row r="123" spans="1:18" hidden="1" x14ac:dyDescent="0.3">
      <c r="A123" t="b">
        <f>$G123&lt;=Summary!$B$3</f>
        <v>0</v>
      </c>
      <c r="B123" s="2" t="s">
        <v>17</v>
      </c>
      <c r="C123" s="2" t="s">
        <v>18</v>
      </c>
      <c r="D123" s="2" t="s">
        <v>162</v>
      </c>
      <c r="E123" s="2" t="s">
        <v>20</v>
      </c>
      <c r="F123" s="2" t="s">
        <v>21</v>
      </c>
      <c r="G123" s="2">
        <v>46</v>
      </c>
      <c r="H123" s="2">
        <v>4.5</v>
      </c>
      <c r="I123" s="2"/>
      <c r="J123" s="2" t="s">
        <v>22</v>
      </c>
      <c r="K123" s="2">
        <v>66</v>
      </c>
      <c r="L123" s="2"/>
      <c r="M123" s="2">
        <v>407</v>
      </c>
      <c r="N123" s="2">
        <v>0</v>
      </c>
      <c r="O123" s="2" t="s">
        <v>26</v>
      </c>
      <c r="P123" s="2">
        <v>3.35</v>
      </c>
      <c r="Q123" s="2">
        <v>0.92</v>
      </c>
      <c r="R123" s="4">
        <v>44112</v>
      </c>
    </row>
    <row r="124" spans="1:18" hidden="1" x14ac:dyDescent="0.3">
      <c r="A124" t="b">
        <f>$G124&lt;=Summary!$B$3</f>
        <v>0</v>
      </c>
      <c r="B124" s="2" t="s">
        <v>17</v>
      </c>
      <c r="C124" s="2" t="s">
        <v>18</v>
      </c>
      <c r="D124" s="2" t="s">
        <v>163</v>
      </c>
      <c r="E124" s="2" t="s">
        <v>20</v>
      </c>
      <c r="F124" s="2" t="s">
        <v>21</v>
      </c>
      <c r="G124" s="2">
        <v>67</v>
      </c>
      <c r="H124" s="2">
        <v>4.5</v>
      </c>
      <c r="I124" s="2"/>
      <c r="J124" s="2" t="s">
        <v>22</v>
      </c>
      <c r="K124" s="2">
        <v>79</v>
      </c>
      <c r="L124" s="2"/>
      <c r="M124" s="2">
        <v>265</v>
      </c>
      <c r="N124" s="2">
        <v>0</v>
      </c>
      <c r="O124" s="2" t="s">
        <v>23</v>
      </c>
      <c r="P124" s="2">
        <v>3.42</v>
      </c>
      <c r="Q124" s="2">
        <v>2.17</v>
      </c>
      <c r="R124" s="4">
        <v>44112</v>
      </c>
    </row>
    <row r="125" spans="1:18" hidden="1" x14ac:dyDescent="0.3">
      <c r="A125" t="b">
        <f>$G125&lt;=Summary!$B$3</f>
        <v>0</v>
      </c>
      <c r="B125" s="2" t="s">
        <v>17</v>
      </c>
      <c r="C125" s="2" t="s">
        <v>18</v>
      </c>
      <c r="D125" s="2" t="s">
        <v>164</v>
      </c>
      <c r="E125" s="2" t="s">
        <v>20</v>
      </c>
      <c r="F125" s="2" t="s">
        <v>21</v>
      </c>
      <c r="G125" s="2">
        <v>82</v>
      </c>
      <c r="H125" s="2">
        <v>4.5</v>
      </c>
      <c r="I125" s="2"/>
      <c r="J125" s="2" t="s">
        <v>22</v>
      </c>
      <c r="K125" s="2">
        <v>84</v>
      </c>
      <c r="L125" s="2"/>
      <c r="M125" s="2">
        <v>233</v>
      </c>
      <c r="N125" s="2">
        <v>0</v>
      </c>
      <c r="O125" s="2" t="s">
        <v>23</v>
      </c>
      <c r="P125" s="2">
        <v>3.45</v>
      </c>
      <c r="Q125" s="2">
        <v>2.15</v>
      </c>
      <c r="R125" s="4">
        <v>44112</v>
      </c>
    </row>
    <row r="126" spans="1:18" hidden="1" x14ac:dyDescent="0.3">
      <c r="A126" t="b">
        <f>$G126&lt;=Summary!$B$3</f>
        <v>0</v>
      </c>
      <c r="B126" s="2" t="s">
        <v>17</v>
      </c>
      <c r="C126" s="2" t="s">
        <v>18</v>
      </c>
      <c r="D126" s="2" t="s">
        <v>165</v>
      </c>
      <c r="E126" s="2" t="s">
        <v>20</v>
      </c>
      <c r="F126" s="2" t="s">
        <v>21</v>
      </c>
      <c r="G126" s="2">
        <v>46</v>
      </c>
      <c r="H126" s="2">
        <v>4.5</v>
      </c>
      <c r="I126" s="2"/>
      <c r="J126" s="2" t="s">
        <v>22</v>
      </c>
      <c r="K126" s="2">
        <v>66</v>
      </c>
      <c r="L126" s="2"/>
      <c r="M126" s="2">
        <v>407</v>
      </c>
      <c r="N126" s="2">
        <v>0</v>
      </c>
      <c r="O126" s="2" t="s">
        <v>26</v>
      </c>
      <c r="P126" s="2">
        <v>3.45</v>
      </c>
      <c r="Q126" s="2">
        <v>0.92</v>
      </c>
      <c r="R126" s="4">
        <v>44112</v>
      </c>
    </row>
    <row r="127" spans="1:18" hidden="1" x14ac:dyDescent="0.3">
      <c r="A127" t="b">
        <f>$G127&lt;=Summary!$B$3</f>
        <v>0</v>
      </c>
      <c r="B127" s="2" t="s">
        <v>17</v>
      </c>
      <c r="C127" s="2" t="s">
        <v>18</v>
      </c>
      <c r="D127" s="2" t="s">
        <v>166</v>
      </c>
      <c r="E127" s="2" t="s">
        <v>20</v>
      </c>
      <c r="F127" s="2" t="s">
        <v>21</v>
      </c>
      <c r="G127" s="2">
        <v>67</v>
      </c>
      <c r="H127" s="2">
        <v>4.5</v>
      </c>
      <c r="I127" s="2"/>
      <c r="J127" s="2" t="s">
        <v>22</v>
      </c>
      <c r="K127" s="2">
        <v>79</v>
      </c>
      <c r="L127" s="2"/>
      <c r="M127" s="2">
        <v>265</v>
      </c>
      <c r="N127" s="2">
        <v>0</v>
      </c>
      <c r="O127" s="2" t="s">
        <v>23</v>
      </c>
      <c r="P127" s="2">
        <v>3.45</v>
      </c>
      <c r="Q127" s="2">
        <v>2.17</v>
      </c>
      <c r="R127" s="4">
        <v>44112</v>
      </c>
    </row>
    <row r="128" spans="1:18" hidden="1" x14ac:dyDescent="0.3">
      <c r="A128" t="b">
        <f>$G128&lt;=Summary!$B$3</f>
        <v>0</v>
      </c>
      <c r="B128" s="2" t="s">
        <v>17</v>
      </c>
      <c r="C128" s="2" t="s">
        <v>18</v>
      </c>
      <c r="D128" s="2" t="s">
        <v>167</v>
      </c>
      <c r="E128" s="2" t="s">
        <v>20</v>
      </c>
      <c r="F128" s="2" t="s">
        <v>21</v>
      </c>
      <c r="G128" s="2">
        <v>82</v>
      </c>
      <c r="H128" s="2">
        <v>4.5</v>
      </c>
      <c r="I128" s="2"/>
      <c r="J128" s="2" t="s">
        <v>22</v>
      </c>
      <c r="K128" s="2">
        <v>86</v>
      </c>
      <c r="L128" s="2"/>
      <c r="M128" s="2">
        <v>233</v>
      </c>
      <c r="N128" s="2">
        <v>0</v>
      </c>
      <c r="O128" s="2" t="s">
        <v>23</v>
      </c>
      <c r="P128" s="2">
        <v>3.45</v>
      </c>
      <c r="Q128" s="2">
        <v>2.15</v>
      </c>
      <c r="R128" s="4">
        <v>44112</v>
      </c>
    </row>
  </sheetData>
  <autoFilter ref="A1:R128" xr:uid="{00000000-0009-0000-0000-000001000000}">
    <filterColumn colId="0">
      <filters>
        <filter val="TRUE"/>
      </filters>
    </filterColumn>
    <filterColumn colId="15">
      <filters>
        <filter val="3.45"/>
      </filters>
    </filterColumn>
  </autoFilter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U230"/>
  <sheetViews>
    <sheetView topLeftCell="C1" workbookViewId="0">
      <selection activeCell="G127" sqref="G127"/>
    </sheetView>
  </sheetViews>
  <sheetFormatPr defaultRowHeight="14.4" x14ac:dyDescent="0.3"/>
  <cols>
    <col min="7" max="7" width="25" customWidth="1"/>
  </cols>
  <sheetData>
    <row r="1" spans="1:21" x14ac:dyDescent="0.3">
      <c r="A1" t="s">
        <v>3211</v>
      </c>
      <c r="B1" t="s">
        <v>3153</v>
      </c>
      <c r="C1" t="s">
        <v>3154</v>
      </c>
      <c r="D1" t="s">
        <v>3155</v>
      </c>
      <c r="E1" t="s">
        <v>170</v>
      </c>
      <c r="F1" t="s">
        <v>3156</v>
      </c>
      <c r="G1" t="s">
        <v>2</v>
      </c>
      <c r="H1" t="s">
        <v>4</v>
      </c>
      <c r="I1" t="s">
        <v>3157</v>
      </c>
      <c r="J1" t="s">
        <v>3158</v>
      </c>
      <c r="K1" s="11" t="s">
        <v>3159</v>
      </c>
      <c r="L1" t="s">
        <v>3160</v>
      </c>
      <c r="M1" s="11" t="s">
        <v>3161</v>
      </c>
      <c r="N1" t="s">
        <v>3162</v>
      </c>
      <c r="O1" s="11" t="s">
        <v>3163</v>
      </c>
      <c r="P1" t="s">
        <v>3164</v>
      </c>
      <c r="Q1" t="s">
        <v>182</v>
      </c>
      <c r="R1" s="11" t="s">
        <v>3165</v>
      </c>
      <c r="S1" t="s">
        <v>3166</v>
      </c>
      <c r="T1" t="s">
        <v>3167</v>
      </c>
      <c r="U1" t="s">
        <v>3168</v>
      </c>
    </row>
    <row r="2" spans="1:21" hidden="1" x14ac:dyDescent="0.3">
      <c r="A2" t="b">
        <f>$O2&lt;=Summary!$B$3</f>
        <v>0</v>
      </c>
      <c r="B2">
        <v>8215354</v>
      </c>
      <c r="C2" t="s">
        <v>3169</v>
      </c>
      <c r="D2" t="s">
        <v>3170</v>
      </c>
      <c r="E2" t="s">
        <v>3171</v>
      </c>
      <c r="F2" t="s">
        <v>3169</v>
      </c>
      <c r="G2" t="s">
        <v>394</v>
      </c>
      <c r="H2" t="s">
        <v>3172</v>
      </c>
      <c r="I2" t="s">
        <v>3173</v>
      </c>
      <c r="J2" t="s">
        <v>3174</v>
      </c>
      <c r="K2">
        <v>66</v>
      </c>
      <c r="L2" t="s">
        <v>3169</v>
      </c>
      <c r="M2">
        <v>3.52</v>
      </c>
      <c r="N2">
        <v>66</v>
      </c>
      <c r="O2">
        <v>67</v>
      </c>
      <c r="Q2">
        <v>4.5</v>
      </c>
      <c r="R2">
        <v>265</v>
      </c>
      <c r="S2" t="s">
        <v>3175</v>
      </c>
      <c r="T2" t="s">
        <v>3169</v>
      </c>
      <c r="U2" t="s">
        <v>3176</v>
      </c>
    </row>
    <row r="3" spans="1:21" hidden="1" x14ac:dyDescent="0.3">
      <c r="A3" t="b">
        <f>$O3&lt;=Summary!$B$3</f>
        <v>0</v>
      </c>
      <c r="B3">
        <v>8215355</v>
      </c>
      <c r="C3" t="s">
        <v>3169</v>
      </c>
      <c r="D3" t="s">
        <v>3170</v>
      </c>
      <c r="E3" t="s">
        <v>3171</v>
      </c>
      <c r="F3" t="s">
        <v>3169</v>
      </c>
      <c r="G3" t="s">
        <v>389</v>
      </c>
      <c r="H3" t="s">
        <v>3172</v>
      </c>
      <c r="I3" t="s">
        <v>3173</v>
      </c>
      <c r="J3" t="s">
        <v>3177</v>
      </c>
      <c r="K3">
        <v>66</v>
      </c>
      <c r="L3" t="s">
        <v>3169</v>
      </c>
      <c r="M3">
        <v>3.42</v>
      </c>
      <c r="N3">
        <v>50</v>
      </c>
      <c r="O3">
        <v>46</v>
      </c>
      <c r="P3" t="s">
        <v>3169</v>
      </c>
      <c r="Q3">
        <v>4.5</v>
      </c>
      <c r="R3">
        <v>407</v>
      </c>
      <c r="S3" t="s">
        <v>3175</v>
      </c>
      <c r="T3" t="s">
        <v>3169</v>
      </c>
      <c r="U3" t="s">
        <v>3176</v>
      </c>
    </row>
    <row r="4" spans="1:21" hidden="1" x14ac:dyDescent="0.3">
      <c r="A4" t="b">
        <f>$O4&lt;=Summary!$B$3</f>
        <v>0</v>
      </c>
      <c r="B4">
        <v>8215356</v>
      </c>
      <c r="C4" t="s">
        <v>3169</v>
      </c>
      <c r="D4" t="s">
        <v>3170</v>
      </c>
      <c r="E4" t="s">
        <v>42</v>
      </c>
      <c r="F4" t="s">
        <v>3169</v>
      </c>
      <c r="G4" t="s">
        <v>754</v>
      </c>
      <c r="H4" t="s">
        <v>3172</v>
      </c>
      <c r="I4" t="s">
        <v>3173</v>
      </c>
      <c r="J4" t="s">
        <v>3177</v>
      </c>
      <c r="K4">
        <v>66</v>
      </c>
      <c r="L4" t="s">
        <v>3169</v>
      </c>
      <c r="M4">
        <v>3.42</v>
      </c>
      <c r="N4">
        <v>50</v>
      </c>
      <c r="O4">
        <v>46</v>
      </c>
      <c r="P4" t="s">
        <v>3169</v>
      </c>
      <c r="Q4">
        <v>4.5</v>
      </c>
      <c r="R4">
        <v>407</v>
      </c>
      <c r="S4" t="s">
        <v>3175</v>
      </c>
      <c r="T4" t="s">
        <v>3169</v>
      </c>
      <c r="U4" t="s">
        <v>3176</v>
      </c>
    </row>
    <row r="5" spans="1:21" hidden="1" x14ac:dyDescent="0.3">
      <c r="A5" t="b">
        <f>$O5&lt;=Summary!$B$3</f>
        <v>0</v>
      </c>
      <c r="B5">
        <v>8215357</v>
      </c>
      <c r="C5" t="s">
        <v>3169</v>
      </c>
      <c r="D5" t="s">
        <v>3170</v>
      </c>
      <c r="E5" t="s">
        <v>3178</v>
      </c>
      <c r="F5" t="s">
        <v>3169</v>
      </c>
      <c r="G5" t="s">
        <v>1212</v>
      </c>
      <c r="H5" t="s">
        <v>3172</v>
      </c>
      <c r="I5" t="s">
        <v>3173</v>
      </c>
      <c r="J5" t="s">
        <v>3177</v>
      </c>
      <c r="K5">
        <v>66</v>
      </c>
      <c r="L5" t="s">
        <v>3169</v>
      </c>
      <c r="M5">
        <v>3.42</v>
      </c>
      <c r="N5">
        <v>50</v>
      </c>
      <c r="O5">
        <v>46</v>
      </c>
      <c r="P5" t="s">
        <v>3169</v>
      </c>
      <c r="Q5">
        <v>4.5</v>
      </c>
      <c r="R5">
        <v>407</v>
      </c>
      <c r="S5" t="s">
        <v>3175</v>
      </c>
      <c r="T5" t="s">
        <v>3169</v>
      </c>
      <c r="U5" t="s">
        <v>3176</v>
      </c>
    </row>
    <row r="6" spans="1:21" hidden="1" x14ac:dyDescent="0.3">
      <c r="A6" t="b">
        <f>$O6&lt;=Summary!$B$3</f>
        <v>0</v>
      </c>
      <c r="B6">
        <v>8215358</v>
      </c>
      <c r="C6" t="s">
        <v>3169</v>
      </c>
      <c r="D6" t="s">
        <v>3170</v>
      </c>
      <c r="E6" t="s">
        <v>31</v>
      </c>
      <c r="F6" t="s">
        <v>3169</v>
      </c>
      <c r="G6" t="s">
        <v>1242</v>
      </c>
      <c r="H6" t="s">
        <v>3172</v>
      </c>
      <c r="I6" t="s">
        <v>3173</v>
      </c>
      <c r="J6" t="s">
        <v>3177</v>
      </c>
      <c r="K6">
        <v>66</v>
      </c>
      <c r="L6" t="s">
        <v>3169</v>
      </c>
      <c r="M6">
        <v>3.42</v>
      </c>
      <c r="N6">
        <v>50</v>
      </c>
      <c r="O6">
        <v>46</v>
      </c>
      <c r="P6" t="s">
        <v>3169</v>
      </c>
      <c r="Q6">
        <v>4.5</v>
      </c>
      <c r="R6">
        <v>407</v>
      </c>
      <c r="S6" t="s">
        <v>3175</v>
      </c>
      <c r="T6" t="s">
        <v>3169</v>
      </c>
      <c r="U6" t="s">
        <v>3176</v>
      </c>
    </row>
    <row r="7" spans="1:21" hidden="1" x14ac:dyDescent="0.3">
      <c r="A7" t="b">
        <f>$O7&lt;=Summary!$B$3</f>
        <v>0</v>
      </c>
      <c r="B7">
        <v>8215359</v>
      </c>
      <c r="C7" t="s">
        <v>3169</v>
      </c>
      <c r="D7" t="s">
        <v>3170</v>
      </c>
      <c r="E7" t="s">
        <v>3179</v>
      </c>
      <c r="F7" t="s">
        <v>3169</v>
      </c>
      <c r="G7" t="s">
        <v>1518</v>
      </c>
      <c r="H7" t="s">
        <v>3172</v>
      </c>
      <c r="I7" t="s">
        <v>3173</v>
      </c>
      <c r="J7" t="s">
        <v>3177</v>
      </c>
      <c r="K7">
        <v>66</v>
      </c>
      <c r="L7" t="s">
        <v>3169</v>
      </c>
      <c r="M7">
        <v>3.42</v>
      </c>
      <c r="N7">
        <v>50</v>
      </c>
      <c r="O7">
        <v>46</v>
      </c>
      <c r="P7" t="s">
        <v>3169</v>
      </c>
      <c r="Q7">
        <v>4.5</v>
      </c>
      <c r="R7">
        <v>407</v>
      </c>
      <c r="S7" t="s">
        <v>3175</v>
      </c>
      <c r="T7" t="s">
        <v>3169</v>
      </c>
      <c r="U7" t="s">
        <v>3176</v>
      </c>
    </row>
    <row r="8" spans="1:21" hidden="1" x14ac:dyDescent="0.3">
      <c r="A8" t="b">
        <f>$O8&lt;=Summary!$B$3</f>
        <v>0</v>
      </c>
      <c r="B8">
        <v>8215364</v>
      </c>
      <c r="C8" t="s">
        <v>3169</v>
      </c>
      <c r="D8" t="s">
        <v>3170</v>
      </c>
      <c r="E8" t="s">
        <v>823</v>
      </c>
      <c r="F8" t="s">
        <v>3169</v>
      </c>
      <c r="G8" t="s">
        <v>824</v>
      </c>
      <c r="H8" t="s">
        <v>3172</v>
      </c>
      <c r="I8" t="s">
        <v>3173</v>
      </c>
      <c r="J8" t="s">
        <v>3177</v>
      </c>
      <c r="K8">
        <v>66</v>
      </c>
      <c r="L8" t="s">
        <v>3169</v>
      </c>
      <c r="M8">
        <v>3.42</v>
      </c>
      <c r="N8">
        <v>50</v>
      </c>
      <c r="O8">
        <v>46</v>
      </c>
      <c r="P8" t="s">
        <v>3169</v>
      </c>
      <c r="Q8">
        <v>4.5</v>
      </c>
      <c r="R8">
        <v>407</v>
      </c>
      <c r="S8" t="s">
        <v>3175</v>
      </c>
      <c r="T8" t="s">
        <v>3169</v>
      </c>
      <c r="U8" t="s">
        <v>3176</v>
      </c>
    </row>
    <row r="9" spans="1:21" hidden="1" x14ac:dyDescent="0.3">
      <c r="A9" t="b">
        <f>$O9&lt;=Summary!$B$3</f>
        <v>0</v>
      </c>
      <c r="B9">
        <v>8215365</v>
      </c>
      <c r="C9" t="s">
        <v>3169</v>
      </c>
      <c r="D9" t="s">
        <v>3170</v>
      </c>
      <c r="E9" t="s">
        <v>3180</v>
      </c>
      <c r="F9" t="s">
        <v>3169</v>
      </c>
      <c r="G9" t="s">
        <v>843</v>
      </c>
      <c r="H9" t="s">
        <v>3172</v>
      </c>
      <c r="I9" t="s">
        <v>3173</v>
      </c>
      <c r="J9" t="s">
        <v>3177</v>
      </c>
      <c r="K9">
        <v>66</v>
      </c>
      <c r="L9" t="s">
        <v>3169</v>
      </c>
      <c r="M9">
        <v>3.42</v>
      </c>
      <c r="N9">
        <v>50</v>
      </c>
      <c r="O9">
        <v>46</v>
      </c>
      <c r="P9" t="s">
        <v>3169</v>
      </c>
      <c r="Q9">
        <v>4.5</v>
      </c>
      <c r="R9">
        <v>407</v>
      </c>
      <c r="S9" t="s">
        <v>3175</v>
      </c>
      <c r="T9" t="s">
        <v>3169</v>
      </c>
      <c r="U9" t="s">
        <v>3176</v>
      </c>
    </row>
    <row r="10" spans="1:21" hidden="1" x14ac:dyDescent="0.3">
      <c r="A10" t="b">
        <f>$O10&lt;=Summary!$B$3</f>
        <v>0</v>
      </c>
      <c r="B10">
        <v>8215366</v>
      </c>
      <c r="C10" t="s">
        <v>3169</v>
      </c>
      <c r="D10" t="s">
        <v>3170</v>
      </c>
      <c r="E10" t="s">
        <v>42</v>
      </c>
      <c r="F10" t="s">
        <v>3169</v>
      </c>
      <c r="G10" t="s">
        <v>759</v>
      </c>
      <c r="H10" t="s">
        <v>3172</v>
      </c>
      <c r="I10" t="s">
        <v>3173</v>
      </c>
      <c r="J10" t="s">
        <v>3174</v>
      </c>
      <c r="K10">
        <v>79</v>
      </c>
      <c r="L10" t="s">
        <v>3169</v>
      </c>
      <c r="M10">
        <v>3</v>
      </c>
      <c r="N10">
        <v>66</v>
      </c>
      <c r="O10">
        <v>67</v>
      </c>
      <c r="P10" t="s">
        <v>3169</v>
      </c>
      <c r="Q10">
        <v>4.5</v>
      </c>
      <c r="R10">
        <v>265</v>
      </c>
      <c r="S10" t="s">
        <v>3175</v>
      </c>
      <c r="T10" t="s">
        <v>3169</v>
      </c>
      <c r="U10" t="s">
        <v>3176</v>
      </c>
    </row>
    <row r="11" spans="1:21" hidden="1" x14ac:dyDescent="0.3">
      <c r="A11" t="b">
        <f>$O11&lt;=Summary!$B$3</f>
        <v>0</v>
      </c>
      <c r="B11">
        <v>8215367</v>
      </c>
      <c r="C11" t="s">
        <v>3169</v>
      </c>
      <c r="D11" t="s">
        <v>3170</v>
      </c>
      <c r="E11" t="s">
        <v>3178</v>
      </c>
      <c r="F11" t="s">
        <v>3169</v>
      </c>
      <c r="G11" t="s">
        <v>1217</v>
      </c>
      <c r="H11" t="s">
        <v>3172</v>
      </c>
      <c r="I11" t="s">
        <v>3173</v>
      </c>
      <c r="J11" t="s">
        <v>3174</v>
      </c>
      <c r="K11">
        <v>66</v>
      </c>
      <c r="L11" t="s">
        <v>3169</v>
      </c>
      <c r="M11">
        <v>3</v>
      </c>
      <c r="N11">
        <v>66</v>
      </c>
      <c r="O11">
        <v>67</v>
      </c>
      <c r="P11" t="s">
        <v>3169</v>
      </c>
      <c r="Q11">
        <v>4.5</v>
      </c>
      <c r="R11">
        <v>265</v>
      </c>
      <c r="S11" t="s">
        <v>3175</v>
      </c>
      <c r="T11" t="s">
        <v>3169</v>
      </c>
      <c r="U11" t="s">
        <v>3176</v>
      </c>
    </row>
    <row r="12" spans="1:21" hidden="1" x14ac:dyDescent="0.3">
      <c r="A12" t="b">
        <f>$O12&lt;=Summary!$B$3</f>
        <v>0</v>
      </c>
      <c r="B12">
        <v>8215368</v>
      </c>
      <c r="C12" t="s">
        <v>3169</v>
      </c>
      <c r="D12" t="s">
        <v>3170</v>
      </c>
      <c r="E12" t="s">
        <v>31</v>
      </c>
      <c r="F12" t="s">
        <v>3169</v>
      </c>
      <c r="G12" t="s">
        <v>1247</v>
      </c>
      <c r="H12" t="s">
        <v>3172</v>
      </c>
      <c r="I12" t="s">
        <v>3173</v>
      </c>
      <c r="J12" t="s">
        <v>3174</v>
      </c>
      <c r="K12">
        <v>79</v>
      </c>
      <c r="L12" t="s">
        <v>3169</v>
      </c>
      <c r="M12">
        <v>3</v>
      </c>
      <c r="N12">
        <v>66</v>
      </c>
      <c r="O12">
        <v>67</v>
      </c>
      <c r="P12" t="s">
        <v>3169</v>
      </c>
      <c r="Q12">
        <v>4.5</v>
      </c>
      <c r="R12">
        <v>265</v>
      </c>
      <c r="S12" t="s">
        <v>3175</v>
      </c>
      <c r="T12" t="s">
        <v>3169</v>
      </c>
      <c r="U12" t="s">
        <v>3176</v>
      </c>
    </row>
    <row r="13" spans="1:21" hidden="1" x14ac:dyDescent="0.3">
      <c r="A13" t="b">
        <f>$O13&lt;=Summary!$B$3</f>
        <v>0</v>
      </c>
      <c r="B13">
        <v>8215369</v>
      </c>
      <c r="C13" t="s">
        <v>3169</v>
      </c>
      <c r="D13" t="s">
        <v>3170</v>
      </c>
      <c r="E13" t="s">
        <v>3179</v>
      </c>
      <c r="F13" t="s">
        <v>3169</v>
      </c>
      <c r="G13" t="s">
        <v>1522</v>
      </c>
      <c r="H13" t="s">
        <v>3172</v>
      </c>
      <c r="I13" t="s">
        <v>3173</v>
      </c>
      <c r="J13" t="s">
        <v>3174</v>
      </c>
      <c r="K13">
        <v>79</v>
      </c>
      <c r="L13" t="s">
        <v>3169</v>
      </c>
      <c r="M13">
        <v>3</v>
      </c>
      <c r="N13">
        <v>66</v>
      </c>
      <c r="O13">
        <v>67</v>
      </c>
      <c r="P13" t="s">
        <v>3169</v>
      </c>
      <c r="Q13">
        <v>4.5</v>
      </c>
      <c r="R13">
        <v>265</v>
      </c>
      <c r="S13" t="s">
        <v>3175</v>
      </c>
      <c r="T13" t="s">
        <v>3169</v>
      </c>
      <c r="U13" t="s">
        <v>3176</v>
      </c>
    </row>
    <row r="14" spans="1:21" hidden="1" x14ac:dyDescent="0.3">
      <c r="A14" t="b">
        <f>$O14&lt;=Summary!$B$3</f>
        <v>0</v>
      </c>
      <c r="B14">
        <v>8215374</v>
      </c>
      <c r="C14" t="s">
        <v>3169</v>
      </c>
      <c r="D14" t="s">
        <v>3170</v>
      </c>
      <c r="E14" t="s">
        <v>823</v>
      </c>
      <c r="F14" t="s">
        <v>3169</v>
      </c>
      <c r="G14" t="s">
        <v>828</v>
      </c>
      <c r="H14" t="s">
        <v>3172</v>
      </c>
      <c r="I14" t="s">
        <v>3173</v>
      </c>
      <c r="J14" t="s">
        <v>3174</v>
      </c>
      <c r="K14">
        <v>79</v>
      </c>
      <c r="L14" t="s">
        <v>3169</v>
      </c>
      <c r="M14">
        <v>3</v>
      </c>
      <c r="N14">
        <v>66</v>
      </c>
      <c r="O14">
        <v>67</v>
      </c>
      <c r="P14" t="s">
        <v>3169</v>
      </c>
      <c r="Q14">
        <v>4.5</v>
      </c>
      <c r="R14">
        <v>265</v>
      </c>
      <c r="S14" t="s">
        <v>3175</v>
      </c>
      <c r="T14" t="s">
        <v>3169</v>
      </c>
      <c r="U14" t="s">
        <v>3176</v>
      </c>
    </row>
    <row r="15" spans="1:21" hidden="1" x14ac:dyDescent="0.3">
      <c r="A15" t="b">
        <f>$O15&lt;=Summary!$B$3</f>
        <v>0</v>
      </c>
      <c r="B15">
        <v>8215375</v>
      </c>
      <c r="C15" t="s">
        <v>3169</v>
      </c>
      <c r="D15" t="s">
        <v>3170</v>
      </c>
      <c r="E15" t="s">
        <v>3180</v>
      </c>
      <c r="F15" t="s">
        <v>3169</v>
      </c>
      <c r="G15" t="s">
        <v>847</v>
      </c>
      <c r="H15" t="s">
        <v>3172</v>
      </c>
      <c r="I15" t="s">
        <v>3173</v>
      </c>
      <c r="J15" t="s">
        <v>3174</v>
      </c>
      <c r="K15">
        <v>79</v>
      </c>
      <c r="L15" t="s">
        <v>3169</v>
      </c>
      <c r="M15">
        <v>3</v>
      </c>
      <c r="N15">
        <v>66</v>
      </c>
      <c r="O15">
        <v>67</v>
      </c>
      <c r="P15" t="s">
        <v>3169</v>
      </c>
      <c r="Q15">
        <v>4.5</v>
      </c>
      <c r="R15">
        <v>265</v>
      </c>
      <c r="S15" t="s">
        <v>3175</v>
      </c>
      <c r="T15" t="s">
        <v>3169</v>
      </c>
      <c r="U15" t="s">
        <v>3176</v>
      </c>
    </row>
    <row r="16" spans="1:21" hidden="1" x14ac:dyDescent="0.3">
      <c r="A16" t="b">
        <f>$O16&lt;=Summary!$B$3</f>
        <v>0</v>
      </c>
      <c r="B16">
        <v>9060120</v>
      </c>
      <c r="C16" t="s">
        <v>3169</v>
      </c>
      <c r="D16" t="s">
        <v>3170</v>
      </c>
      <c r="E16" t="s">
        <v>3171</v>
      </c>
      <c r="F16" t="s">
        <v>3169</v>
      </c>
      <c r="G16" t="s">
        <v>404</v>
      </c>
      <c r="H16" t="s">
        <v>3172</v>
      </c>
      <c r="I16" t="s">
        <v>3173</v>
      </c>
      <c r="J16" t="s">
        <v>3177</v>
      </c>
      <c r="K16">
        <v>66</v>
      </c>
      <c r="L16" t="s">
        <v>3169</v>
      </c>
      <c r="M16">
        <v>3.42</v>
      </c>
      <c r="N16">
        <v>50</v>
      </c>
      <c r="O16">
        <v>46</v>
      </c>
      <c r="P16" t="s">
        <v>3169</v>
      </c>
      <c r="Q16">
        <v>4.5</v>
      </c>
      <c r="R16">
        <v>407</v>
      </c>
      <c r="S16" t="s">
        <v>3175</v>
      </c>
      <c r="T16" t="s">
        <v>3169</v>
      </c>
      <c r="U16" t="s">
        <v>3176</v>
      </c>
    </row>
    <row r="17" spans="1:21" hidden="1" x14ac:dyDescent="0.3">
      <c r="A17" t="b">
        <f>$O17&lt;=Summary!$B$3</f>
        <v>0</v>
      </c>
      <c r="B17">
        <v>9060121</v>
      </c>
      <c r="C17" t="s">
        <v>3169</v>
      </c>
      <c r="D17" t="s">
        <v>3170</v>
      </c>
      <c r="E17" t="s">
        <v>42</v>
      </c>
      <c r="F17" t="s">
        <v>3169</v>
      </c>
      <c r="G17" t="s">
        <v>228</v>
      </c>
      <c r="H17" t="s">
        <v>3172</v>
      </c>
      <c r="I17" t="s">
        <v>3173</v>
      </c>
      <c r="J17" t="s">
        <v>3177</v>
      </c>
      <c r="K17">
        <v>66</v>
      </c>
      <c r="L17" t="s">
        <v>3169</v>
      </c>
      <c r="M17">
        <v>3.42</v>
      </c>
      <c r="N17">
        <v>50</v>
      </c>
      <c r="O17">
        <v>46</v>
      </c>
      <c r="P17" t="s">
        <v>3169</v>
      </c>
      <c r="Q17">
        <v>4.5</v>
      </c>
      <c r="R17">
        <v>407</v>
      </c>
      <c r="S17" t="s">
        <v>3175</v>
      </c>
      <c r="T17" t="s">
        <v>3169</v>
      </c>
      <c r="U17" t="s">
        <v>3176</v>
      </c>
    </row>
    <row r="18" spans="1:21" hidden="1" x14ac:dyDescent="0.3">
      <c r="A18" t="b">
        <f>$O18&lt;=Summary!$B$3</f>
        <v>0</v>
      </c>
      <c r="B18">
        <v>9060122</v>
      </c>
      <c r="C18" t="s">
        <v>3169</v>
      </c>
      <c r="D18" t="s">
        <v>3170</v>
      </c>
      <c r="E18" t="s">
        <v>3178</v>
      </c>
      <c r="F18" t="s">
        <v>3169</v>
      </c>
      <c r="G18" t="s">
        <v>1203</v>
      </c>
      <c r="H18" t="s">
        <v>3172</v>
      </c>
      <c r="I18" t="s">
        <v>3173</v>
      </c>
      <c r="J18" t="s">
        <v>3177</v>
      </c>
      <c r="K18">
        <v>66</v>
      </c>
      <c r="L18" t="s">
        <v>3169</v>
      </c>
      <c r="M18">
        <v>3.42</v>
      </c>
      <c r="N18">
        <v>50</v>
      </c>
      <c r="O18">
        <v>46</v>
      </c>
      <c r="P18" t="s">
        <v>3169</v>
      </c>
      <c r="Q18">
        <v>4.5</v>
      </c>
      <c r="R18">
        <v>407</v>
      </c>
      <c r="S18" t="s">
        <v>3175</v>
      </c>
      <c r="T18" t="s">
        <v>3169</v>
      </c>
      <c r="U18" t="s">
        <v>3176</v>
      </c>
    </row>
    <row r="19" spans="1:21" hidden="1" x14ac:dyDescent="0.3">
      <c r="A19" t="b">
        <f>$O19&lt;=Summary!$B$3</f>
        <v>0</v>
      </c>
      <c r="B19">
        <v>9060124</v>
      </c>
      <c r="C19" t="s">
        <v>3169</v>
      </c>
      <c r="D19" t="s">
        <v>3170</v>
      </c>
      <c r="E19" t="s">
        <v>31</v>
      </c>
      <c r="F19" t="s">
        <v>3169</v>
      </c>
      <c r="G19" t="s">
        <v>1280</v>
      </c>
      <c r="H19" t="s">
        <v>3172</v>
      </c>
      <c r="I19" t="s">
        <v>3173</v>
      </c>
      <c r="J19" t="s">
        <v>3177</v>
      </c>
      <c r="K19">
        <v>66</v>
      </c>
      <c r="L19" t="s">
        <v>3169</v>
      </c>
      <c r="M19">
        <v>3.42</v>
      </c>
      <c r="N19">
        <v>50</v>
      </c>
      <c r="O19">
        <v>46</v>
      </c>
      <c r="P19" t="s">
        <v>3169</v>
      </c>
      <c r="Q19">
        <v>4.5</v>
      </c>
      <c r="R19">
        <v>407</v>
      </c>
      <c r="S19" t="s">
        <v>3175</v>
      </c>
      <c r="T19" t="s">
        <v>3169</v>
      </c>
      <c r="U19" t="s">
        <v>3176</v>
      </c>
    </row>
    <row r="20" spans="1:21" hidden="1" x14ac:dyDescent="0.3">
      <c r="A20" t="b">
        <f>$O20&lt;=Summary!$B$3</f>
        <v>0</v>
      </c>
      <c r="B20">
        <v>9060125</v>
      </c>
      <c r="C20" t="s">
        <v>3169</v>
      </c>
      <c r="D20" t="s">
        <v>3170</v>
      </c>
      <c r="E20" t="s">
        <v>3179</v>
      </c>
      <c r="F20" t="s">
        <v>3169</v>
      </c>
      <c r="G20" t="s">
        <v>1510</v>
      </c>
      <c r="H20" t="s">
        <v>3172</v>
      </c>
      <c r="I20" t="s">
        <v>3173</v>
      </c>
      <c r="J20" t="s">
        <v>3177</v>
      </c>
      <c r="K20">
        <v>66</v>
      </c>
      <c r="L20" t="s">
        <v>3169</v>
      </c>
      <c r="M20">
        <v>3.42</v>
      </c>
      <c r="N20">
        <v>50</v>
      </c>
      <c r="O20">
        <v>46</v>
      </c>
      <c r="P20" t="s">
        <v>3169</v>
      </c>
      <c r="Q20">
        <v>4.5</v>
      </c>
      <c r="R20">
        <v>407</v>
      </c>
      <c r="S20" t="s">
        <v>3175</v>
      </c>
      <c r="T20" t="s">
        <v>3169</v>
      </c>
      <c r="U20" t="s">
        <v>3176</v>
      </c>
    </row>
    <row r="21" spans="1:21" hidden="1" x14ac:dyDescent="0.3">
      <c r="A21" t="b">
        <f>$O21&lt;=Summary!$B$3</f>
        <v>0</v>
      </c>
      <c r="B21">
        <v>9060126</v>
      </c>
      <c r="C21" t="s">
        <v>3169</v>
      </c>
      <c r="D21" t="s">
        <v>3170</v>
      </c>
      <c r="E21" t="s">
        <v>3171</v>
      </c>
      <c r="F21" t="s">
        <v>3169</v>
      </c>
      <c r="G21" t="s">
        <v>391</v>
      </c>
      <c r="H21" t="s">
        <v>3172</v>
      </c>
      <c r="I21" t="s">
        <v>3173</v>
      </c>
      <c r="J21" t="s">
        <v>3177</v>
      </c>
      <c r="K21">
        <v>66</v>
      </c>
      <c r="L21" t="s">
        <v>3169</v>
      </c>
      <c r="M21">
        <v>3.42</v>
      </c>
      <c r="N21">
        <v>50</v>
      </c>
      <c r="O21">
        <v>46</v>
      </c>
      <c r="P21" t="s">
        <v>3169</v>
      </c>
      <c r="Q21">
        <v>4.5</v>
      </c>
      <c r="R21">
        <v>407</v>
      </c>
      <c r="S21" t="s">
        <v>3175</v>
      </c>
      <c r="T21" t="s">
        <v>3169</v>
      </c>
      <c r="U21" t="s">
        <v>3176</v>
      </c>
    </row>
    <row r="22" spans="1:21" hidden="1" x14ac:dyDescent="0.3">
      <c r="A22" t="b">
        <f>$O22&lt;=Summary!$B$3</f>
        <v>0</v>
      </c>
      <c r="B22">
        <v>9060127</v>
      </c>
      <c r="C22" t="s">
        <v>3169</v>
      </c>
      <c r="D22" t="s">
        <v>3170</v>
      </c>
      <c r="E22" t="s">
        <v>42</v>
      </c>
      <c r="F22" t="s">
        <v>3169</v>
      </c>
      <c r="G22" t="s">
        <v>756</v>
      </c>
      <c r="H22" t="s">
        <v>3172</v>
      </c>
      <c r="I22" t="s">
        <v>3173</v>
      </c>
      <c r="J22" t="s">
        <v>3177</v>
      </c>
      <c r="K22">
        <v>66</v>
      </c>
      <c r="L22" t="s">
        <v>3169</v>
      </c>
      <c r="M22">
        <v>3.42</v>
      </c>
      <c r="N22">
        <v>50</v>
      </c>
      <c r="O22">
        <v>46</v>
      </c>
      <c r="P22" t="s">
        <v>3169</v>
      </c>
      <c r="Q22">
        <v>4.5</v>
      </c>
      <c r="R22">
        <v>407</v>
      </c>
      <c r="S22" t="s">
        <v>3175</v>
      </c>
      <c r="T22" t="s">
        <v>3169</v>
      </c>
      <c r="U22" t="s">
        <v>3176</v>
      </c>
    </row>
    <row r="23" spans="1:21" hidden="1" x14ac:dyDescent="0.3">
      <c r="A23" t="b">
        <f>$O23&lt;=Summary!$B$3</f>
        <v>0</v>
      </c>
      <c r="B23">
        <v>9060128</v>
      </c>
      <c r="C23" t="s">
        <v>3169</v>
      </c>
      <c r="D23" t="s">
        <v>3170</v>
      </c>
      <c r="E23" t="s">
        <v>3181</v>
      </c>
      <c r="F23" t="s">
        <v>3169</v>
      </c>
      <c r="G23" t="s">
        <v>931</v>
      </c>
      <c r="H23" t="s">
        <v>3172</v>
      </c>
      <c r="I23" t="s">
        <v>3173</v>
      </c>
      <c r="J23" t="s">
        <v>3177</v>
      </c>
      <c r="K23">
        <v>66</v>
      </c>
      <c r="L23" t="s">
        <v>3169</v>
      </c>
      <c r="M23">
        <v>3.42</v>
      </c>
      <c r="N23">
        <v>50</v>
      </c>
      <c r="O23">
        <v>46</v>
      </c>
      <c r="P23" t="s">
        <v>3169</v>
      </c>
      <c r="Q23">
        <v>4.5</v>
      </c>
      <c r="R23">
        <v>407</v>
      </c>
      <c r="S23" t="s">
        <v>3175</v>
      </c>
      <c r="T23" t="s">
        <v>3169</v>
      </c>
      <c r="U23" t="s">
        <v>3176</v>
      </c>
    </row>
    <row r="24" spans="1:21" hidden="1" x14ac:dyDescent="0.3">
      <c r="A24" t="b">
        <f>$O24&lt;=Summary!$B$3</f>
        <v>0</v>
      </c>
      <c r="B24">
        <v>9060129</v>
      </c>
      <c r="C24" t="s">
        <v>3169</v>
      </c>
      <c r="D24" t="s">
        <v>3170</v>
      </c>
      <c r="E24" t="s">
        <v>3178</v>
      </c>
      <c r="F24" t="s">
        <v>3169</v>
      </c>
      <c r="G24" t="s">
        <v>1214</v>
      </c>
      <c r="H24" t="s">
        <v>3172</v>
      </c>
      <c r="I24" t="s">
        <v>3173</v>
      </c>
      <c r="J24" t="s">
        <v>3177</v>
      </c>
      <c r="K24">
        <v>66</v>
      </c>
      <c r="L24" t="s">
        <v>3169</v>
      </c>
      <c r="M24">
        <v>3.42</v>
      </c>
      <c r="N24">
        <v>50</v>
      </c>
      <c r="O24">
        <v>46</v>
      </c>
      <c r="P24" t="s">
        <v>3169</v>
      </c>
      <c r="Q24">
        <v>4.5</v>
      </c>
      <c r="R24">
        <v>407</v>
      </c>
      <c r="S24" t="s">
        <v>3175</v>
      </c>
      <c r="T24" t="s">
        <v>3169</v>
      </c>
      <c r="U24" t="s">
        <v>3176</v>
      </c>
    </row>
    <row r="25" spans="1:21" hidden="1" x14ac:dyDescent="0.3">
      <c r="A25" t="b">
        <f>$O25&lt;=Summary!$B$3</f>
        <v>0</v>
      </c>
      <c r="B25">
        <v>9060131</v>
      </c>
      <c r="C25" t="s">
        <v>3169</v>
      </c>
      <c r="D25" t="s">
        <v>3170</v>
      </c>
      <c r="E25" t="s">
        <v>31</v>
      </c>
      <c r="F25" t="s">
        <v>3169</v>
      </c>
      <c r="G25" t="s">
        <v>1244</v>
      </c>
      <c r="H25" t="s">
        <v>3172</v>
      </c>
      <c r="I25" t="s">
        <v>3173</v>
      </c>
      <c r="J25" t="s">
        <v>3177</v>
      </c>
      <c r="K25">
        <v>66</v>
      </c>
      <c r="L25" t="s">
        <v>3169</v>
      </c>
      <c r="M25">
        <v>3.42</v>
      </c>
      <c r="N25">
        <v>50</v>
      </c>
      <c r="O25">
        <v>46</v>
      </c>
      <c r="P25" t="s">
        <v>3169</v>
      </c>
      <c r="Q25">
        <v>4.5</v>
      </c>
      <c r="R25">
        <v>407</v>
      </c>
      <c r="S25" t="s">
        <v>3175</v>
      </c>
      <c r="T25" t="s">
        <v>3169</v>
      </c>
      <c r="U25" t="s">
        <v>3176</v>
      </c>
    </row>
    <row r="26" spans="1:21" hidden="1" x14ac:dyDescent="0.3">
      <c r="A26" t="b">
        <f>$O26&lt;=Summary!$B$3</f>
        <v>0</v>
      </c>
      <c r="B26">
        <v>9060132</v>
      </c>
      <c r="C26" t="s">
        <v>3169</v>
      </c>
      <c r="D26" t="s">
        <v>3170</v>
      </c>
      <c r="E26" t="s">
        <v>3179</v>
      </c>
      <c r="F26" t="s">
        <v>3169</v>
      </c>
      <c r="G26" t="s">
        <v>1520</v>
      </c>
      <c r="H26" t="s">
        <v>3172</v>
      </c>
      <c r="I26" t="s">
        <v>3173</v>
      </c>
      <c r="J26" t="s">
        <v>3177</v>
      </c>
      <c r="K26">
        <v>66</v>
      </c>
      <c r="L26" t="s">
        <v>3169</v>
      </c>
      <c r="M26">
        <v>3.42</v>
      </c>
      <c r="N26">
        <v>50</v>
      </c>
      <c r="O26">
        <v>46</v>
      </c>
      <c r="P26" t="s">
        <v>3169</v>
      </c>
      <c r="Q26">
        <v>4.5</v>
      </c>
      <c r="R26">
        <v>407</v>
      </c>
      <c r="S26" t="s">
        <v>3175</v>
      </c>
      <c r="T26" t="s">
        <v>3169</v>
      </c>
      <c r="U26" t="s">
        <v>3176</v>
      </c>
    </row>
    <row r="27" spans="1:21" hidden="1" x14ac:dyDescent="0.3">
      <c r="A27" t="b">
        <f>$O27&lt;=Summary!$B$3</f>
        <v>0</v>
      </c>
      <c r="B27">
        <v>9060134</v>
      </c>
      <c r="C27" t="s">
        <v>3169</v>
      </c>
      <c r="D27" t="s">
        <v>3170</v>
      </c>
      <c r="E27" t="s">
        <v>823</v>
      </c>
      <c r="F27" t="s">
        <v>3169</v>
      </c>
      <c r="G27" t="s">
        <v>826</v>
      </c>
      <c r="H27" t="s">
        <v>3172</v>
      </c>
      <c r="I27" t="s">
        <v>3173</v>
      </c>
      <c r="J27" t="s">
        <v>3177</v>
      </c>
      <c r="K27">
        <v>66</v>
      </c>
      <c r="L27" t="s">
        <v>3169</v>
      </c>
      <c r="M27">
        <v>3.42</v>
      </c>
      <c r="N27">
        <v>50</v>
      </c>
      <c r="O27">
        <v>46</v>
      </c>
      <c r="P27" t="s">
        <v>3169</v>
      </c>
      <c r="Q27">
        <v>4.5</v>
      </c>
      <c r="R27">
        <v>407</v>
      </c>
      <c r="S27" t="s">
        <v>3175</v>
      </c>
      <c r="T27" t="s">
        <v>3169</v>
      </c>
      <c r="U27" t="s">
        <v>3176</v>
      </c>
    </row>
    <row r="28" spans="1:21" hidden="1" x14ac:dyDescent="0.3">
      <c r="A28" t="b">
        <f>$O28&lt;=Summary!$B$3</f>
        <v>0</v>
      </c>
      <c r="B28">
        <v>9060135</v>
      </c>
      <c r="C28" t="s">
        <v>3169</v>
      </c>
      <c r="D28" t="s">
        <v>3170</v>
      </c>
      <c r="E28" t="s">
        <v>3180</v>
      </c>
      <c r="F28" t="s">
        <v>3169</v>
      </c>
      <c r="G28" t="s">
        <v>845</v>
      </c>
      <c r="H28" t="s">
        <v>3172</v>
      </c>
      <c r="I28" t="s">
        <v>3173</v>
      </c>
      <c r="J28" t="s">
        <v>3177</v>
      </c>
      <c r="K28">
        <v>66</v>
      </c>
      <c r="L28" t="s">
        <v>3169</v>
      </c>
      <c r="M28">
        <v>3.42</v>
      </c>
      <c r="N28">
        <v>50</v>
      </c>
      <c r="O28">
        <v>46</v>
      </c>
      <c r="P28" t="s">
        <v>3169</v>
      </c>
      <c r="Q28">
        <v>4.5</v>
      </c>
      <c r="R28">
        <v>407</v>
      </c>
      <c r="S28" t="s">
        <v>3175</v>
      </c>
      <c r="T28" t="s">
        <v>3169</v>
      </c>
      <c r="U28" t="s">
        <v>3176</v>
      </c>
    </row>
    <row r="29" spans="1:21" hidden="1" x14ac:dyDescent="0.3">
      <c r="A29" t="b">
        <f>$O29&lt;=Summary!$B$3</f>
        <v>0</v>
      </c>
      <c r="B29">
        <v>9060267</v>
      </c>
      <c r="C29" t="s">
        <v>3169</v>
      </c>
      <c r="D29" t="s">
        <v>3170</v>
      </c>
      <c r="E29" t="s">
        <v>3171</v>
      </c>
      <c r="F29" t="s">
        <v>3169</v>
      </c>
      <c r="G29" t="s">
        <v>407</v>
      </c>
      <c r="H29" t="s">
        <v>3172</v>
      </c>
      <c r="I29" t="s">
        <v>3173</v>
      </c>
      <c r="J29" t="s">
        <v>3174</v>
      </c>
      <c r="K29">
        <v>79</v>
      </c>
      <c r="L29" t="s">
        <v>3169</v>
      </c>
      <c r="M29">
        <v>3</v>
      </c>
      <c r="N29">
        <v>66</v>
      </c>
      <c r="O29">
        <v>67</v>
      </c>
      <c r="P29" t="s">
        <v>3169</v>
      </c>
      <c r="Q29">
        <v>4.5</v>
      </c>
      <c r="R29">
        <v>265</v>
      </c>
      <c r="S29" t="s">
        <v>3175</v>
      </c>
      <c r="T29" t="s">
        <v>3169</v>
      </c>
      <c r="U29" t="s">
        <v>3176</v>
      </c>
    </row>
    <row r="30" spans="1:21" hidden="1" x14ac:dyDescent="0.3">
      <c r="A30" t="b">
        <f>$O30&lt;=Summary!$B$3</f>
        <v>0</v>
      </c>
      <c r="B30">
        <v>9060268</v>
      </c>
      <c r="C30" t="s">
        <v>3169</v>
      </c>
      <c r="D30" t="s">
        <v>3170</v>
      </c>
      <c r="E30" t="s">
        <v>42</v>
      </c>
      <c r="F30" t="s">
        <v>3169</v>
      </c>
      <c r="G30" t="s">
        <v>231</v>
      </c>
      <c r="H30" t="s">
        <v>3172</v>
      </c>
      <c r="I30" t="s">
        <v>3173</v>
      </c>
      <c r="J30" t="s">
        <v>3174</v>
      </c>
      <c r="K30">
        <v>79</v>
      </c>
      <c r="L30" t="s">
        <v>3169</v>
      </c>
      <c r="M30">
        <v>3</v>
      </c>
      <c r="N30">
        <v>66</v>
      </c>
      <c r="O30">
        <v>67</v>
      </c>
      <c r="P30" t="s">
        <v>3169</v>
      </c>
      <c r="Q30">
        <v>4.5</v>
      </c>
      <c r="R30">
        <v>265</v>
      </c>
      <c r="S30" t="s">
        <v>3175</v>
      </c>
      <c r="T30" t="s">
        <v>3169</v>
      </c>
      <c r="U30" t="s">
        <v>3176</v>
      </c>
    </row>
    <row r="31" spans="1:21" hidden="1" x14ac:dyDescent="0.3">
      <c r="A31" t="b">
        <f>$O31&lt;=Summary!$B$3</f>
        <v>0</v>
      </c>
      <c r="B31">
        <v>9060269</v>
      </c>
      <c r="C31" t="s">
        <v>3169</v>
      </c>
      <c r="D31" t="s">
        <v>3170</v>
      </c>
      <c r="E31" t="s">
        <v>3178</v>
      </c>
      <c r="F31" t="s">
        <v>3169</v>
      </c>
      <c r="G31" t="s">
        <v>1206</v>
      </c>
      <c r="H31" t="s">
        <v>3172</v>
      </c>
      <c r="I31" t="s">
        <v>3173</v>
      </c>
      <c r="J31" t="s">
        <v>3174</v>
      </c>
      <c r="K31">
        <v>66</v>
      </c>
      <c r="L31" t="s">
        <v>3169</v>
      </c>
      <c r="M31">
        <v>3</v>
      </c>
      <c r="N31">
        <v>66</v>
      </c>
      <c r="O31">
        <v>67</v>
      </c>
      <c r="P31" t="s">
        <v>3169</v>
      </c>
      <c r="Q31">
        <v>4.5</v>
      </c>
      <c r="R31">
        <v>265</v>
      </c>
      <c r="S31" t="s">
        <v>3175</v>
      </c>
      <c r="T31" t="s">
        <v>3169</v>
      </c>
      <c r="U31" t="s">
        <v>3176</v>
      </c>
    </row>
    <row r="32" spans="1:21" hidden="1" x14ac:dyDescent="0.3">
      <c r="A32" t="b">
        <f>$O32&lt;=Summary!$B$3</f>
        <v>0</v>
      </c>
      <c r="B32">
        <v>9060271</v>
      </c>
      <c r="C32" t="s">
        <v>3169</v>
      </c>
      <c r="D32" t="s">
        <v>3170</v>
      </c>
      <c r="E32" t="s">
        <v>31</v>
      </c>
      <c r="F32" t="s">
        <v>3169</v>
      </c>
      <c r="G32" t="s">
        <v>1304</v>
      </c>
      <c r="H32" t="s">
        <v>3172</v>
      </c>
      <c r="I32" t="s">
        <v>3173</v>
      </c>
      <c r="J32" t="s">
        <v>3174</v>
      </c>
      <c r="K32">
        <v>79</v>
      </c>
      <c r="L32" t="s">
        <v>3169</v>
      </c>
      <c r="M32">
        <v>3</v>
      </c>
      <c r="N32">
        <v>66</v>
      </c>
      <c r="O32">
        <v>67</v>
      </c>
      <c r="P32" t="s">
        <v>3169</v>
      </c>
      <c r="Q32">
        <v>4.5</v>
      </c>
      <c r="R32">
        <v>265</v>
      </c>
      <c r="S32" t="s">
        <v>3175</v>
      </c>
      <c r="T32" t="s">
        <v>3169</v>
      </c>
      <c r="U32" t="s">
        <v>3176</v>
      </c>
    </row>
    <row r="33" spans="1:21" hidden="1" x14ac:dyDescent="0.3">
      <c r="A33" t="b">
        <f>$O33&lt;=Summary!$B$3</f>
        <v>0</v>
      </c>
      <c r="B33">
        <v>9060272</v>
      </c>
      <c r="C33" t="s">
        <v>3169</v>
      </c>
      <c r="D33" t="s">
        <v>3170</v>
      </c>
      <c r="E33" t="s">
        <v>3179</v>
      </c>
      <c r="F33" t="s">
        <v>3169</v>
      </c>
      <c r="G33" t="s">
        <v>1513</v>
      </c>
      <c r="H33" t="s">
        <v>3172</v>
      </c>
      <c r="I33" t="s">
        <v>3173</v>
      </c>
      <c r="J33" t="s">
        <v>3174</v>
      </c>
      <c r="K33">
        <v>79</v>
      </c>
      <c r="L33" t="s">
        <v>3169</v>
      </c>
      <c r="M33">
        <v>3</v>
      </c>
      <c r="N33">
        <v>66</v>
      </c>
      <c r="O33">
        <v>67</v>
      </c>
      <c r="P33" t="s">
        <v>3169</v>
      </c>
      <c r="Q33">
        <v>4.5</v>
      </c>
      <c r="R33">
        <v>265</v>
      </c>
      <c r="S33" t="s">
        <v>3175</v>
      </c>
      <c r="T33" t="s">
        <v>3169</v>
      </c>
      <c r="U33" t="s">
        <v>3176</v>
      </c>
    </row>
    <row r="34" spans="1:21" hidden="1" x14ac:dyDescent="0.3">
      <c r="A34" t="b">
        <f>$O34&lt;=Summary!$B$3</f>
        <v>0</v>
      </c>
      <c r="B34">
        <v>9060273</v>
      </c>
      <c r="C34" t="s">
        <v>3169</v>
      </c>
      <c r="D34" t="s">
        <v>3170</v>
      </c>
      <c r="E34" t="s">
        <v>3171</v>
      </c>
      <c r="F34" t="s">
        <v>3169</v>
      </c>
      <c r="G34" t="s">
        <v>396</v>
      </c>
      <c r="H34" t="s">
        <v>3172</v>
      </c>
      <c r="I34" t="s">
        <v>3173</v>
      </c>
      <c r="J34" t="s">
        <v>3174</v>
      </c>
      <c r="K34">
        <v>79</v>
      </c>
      <c r="L34" t="s">
        <v>3169</v>
      </c>
      <c r="M34">
        <v>3</v>
      </c>
      <c r="N34">
        <v>66</v>
      </c>
      <c r="O34">
        <v>67</v>
      </c>
      <c r="P34" t="s">
        <v>3169</v>
      </c>
      <c r="Q34">
        <v>4.5</v>
      </c>
      <c r="R34">
        <v>265</v>
      </c>
      <c r="S34" t="s">
        <v>3175</v>
      </c>
      <c r="T34" t="s">
        <v>3169</v>
      </c>
      <c r="U34" t="s">
        <v>3176</v>
      </c>
    </row>
    <row r="35" spans="1:21" hidden="1" x14ac:dyDescent="0.3">
      <c r="A35" t="b">
        <f>$O35&lt;=Summary!$B$3</f>
        <v>0</v>
      </c>
      <c r="B35">
        <v>9060274</v>
      </c>
      <c r="C35" t="s">
        <v>3169</v>
      </c>
      <c r="D35" t="s">
        <v>3170</v>
      </c>
      <c r="E35" t="s">
        <v>42</v>
      </c>
      <c r="F35" t="s">
        <v>3169</v>
      </c>
      <c r="G35" t="s">
        <v>761</v>
      </c>
      <c r="H35" t="s">
        <v>3172</v>
      </c>
      <c r="I35" t="s">
        <v>3173</v>
      </c>
      <c r="J35" t="s">
        <v>3174</v>
      </c>
      <c r="K35">
        <v>79</v>
      </c>
      <c r="L35" t="s">
        <v>3169</v>
      </c>
      <c r="M35">
        <v>3</v>
      </c>
      <c r="N35">
        <v>66</v>
      </c>
      <c r="O35">
        <v>67</v>
      </c>
      <c r="P35" t="s">
        <v>3169</v>
      </c>
      <c r="Q35">
        <v>4.5</v>
      </c>
      <c r="R35">
        <v>265</v>
      </c>
      <c r="S35" t="s">
        <v>3175</v>
      </c>
      <c r="T35" t="s">
        <v>3169</v>
      </c>
      <c r="U35" t="s">
        <v>3176</v>
      </c>
    </row>
    <row r="36" spans="1:21" hidden="1" x14ac:dyDescent="0.3">
      <c r="A36" t="b">
        <f>$O36&lt;=Summary!$B$3</f>
        <v>0</v>
      </c>
      <c r="B36">
        <v>9060275</v>
      </c>
      <c r="C36" t="s">
        <v>3169</v>
      </c>
      <c r="D36" t="s">
        <v>3170</v>
      </c>
      <c r="E36" t="s">
        <v>3181</v>
      </c>
      <c r="F36" t="s">
        <v>3169</v>
      </c>
      <c r="G36" t="s">
        <v>934</v>
      </c>
      <c r="H36" t="s">
        <v>3172</v>
      </c>
      <c r="I36" t="s">
        <v>3173</v>
      </c>
      <c r="J36" t="s">
        <v>3174</v>
      </c>
      <c r="K36">
        <v>79</v>
      </c>
      <c r="L36" t="s">
        <v>3169</v>
      </c>
      <c r="M36">
        <v>3</v>
      </c>
      <c r="N36">
        <v>66</v>
      </c>
      <c r="O36">
        <v>67</v>
      </c>
      <c r="P36" t="s">
        <v>3169</v>
      </c>
      <c r="Q36">
        <v>4.5</v>
      </c>
      <c r="R36">
        <v>265</v>
      </c>
      <c r="S36" t="s">
        <v>3175</v>
      </c>
      <c r="T36" t="s">
        <v>3169</v>
      </c>
      <c r="U36" t="s">
        <v>3176</v>
      </c>
    </row>
    <row r="37" spans="1:21" hidden="1" x14ac:dyDescent="0.3">
      <c r="A37" t="b">
        <f>$O37&lt;=Summary!$B$3</f>
        <v>0</v>
      </c>
      <c r="B37">
        <v>9060276</v>
      </c>
      <c r="C37" t="s">
        <v>3169</v>
      </c>
      <c r="D37" t="s">
        <v>3170</v>
      </c>
      <c r="E37" t="s">
        <v>3178</v>
      </c>
      <c r="F37" t="s">
        <v>3169</v>
      </c>
      <c r="G37" t="s">
        <v>1219</v>
      </c>
      <c r="H37" t="s">
        <v>3172</v>
      </c>
      <c r="I37" t="s">
        <v>3173</v>
      </c>
      <c r="J37" t="s">
        <v>3174</v>
      </c>
      <c r="K37">
        <v>66</v>
      </c>
      <c r="L37" t="s">
        <v>3169</v>
      </c>
      <c r="M37">
        <v>3</v>
      </c>
      <c r="N37">
        <v>66</v>
      </c>
      <c r="O37">
        <v>67</v>
      </c>
      <c r="P37" t="s">
        <v>3169</v>
      </c>
      <c r="Q37">
        <v>4.5</v>
      </c>
      <c r="R37">
        <v>265</v>
      </c>
      <c r="S37" t="s">
        <v>3175</v>
      </c>
      <c r="T37" t="s">
        <v>3169</v>
      </c>
      <c r="U37" t="s">
        <v>3176</v>
      </c>
    </row>
    <row r="38" spans="1:21" hidden="1" x14ac:dyDescent="0.3">
      <c r="A38" t="b">
        <f>$O38&lt;=Summary!$B$3</f>
        <v>0</v>
      </c>
      <c r="B38">
        <v>9060278</v>
      </c>
      <c r="C38" t="s">
        <v>3169</v>
      </c>
      <c r="D38" t="s">
        <v>3170</v>
      </c>
      <c r="E38" t="s">
        <v>31</v>
      </c>
      <c r="F38" t="s">
        <v>3169</v>
      </c>
      <c r="G38" t="s">
        <v>1249</v>
      </c>
      <c r="H38" t="s">
        <v>3172</v>
      </c>
      <c r="I38" t="s">
        <v>3173</v>
      </c>
      <c r="J38" t="s">
        <v>3174</v>
      </c>
      <c r="K38">
        <v>79</v>
      </c>
      <c r="L38" t="s">
        <v>3169</v>
      </c>
      <c r="M38">
        <v>3</v>
      </c>
      <c r="N38">
        <v>66</v>
      </c>
      <c r="O38">
        <v>67</v>
      </c>
      <c r="P38" t="s">
        <v>3169</v>
      </c>
      <c r="Q38">
        <v>4.5</v>
      </c>
      <c r="R38">
        <v>265</v>
      </c>
      <c r="S38" t="s">
        <v>3175</v>
      </c>
      <c r="T38" t="s">
        <v>3169</v>
      </c>
      <c r="U38" t="s">
        <v>3176</v>
      </c>
    </row>
    <row r="39" spans="1:21" hidden="1" x14ac:dyDescent="0.3">
      <c r="A39" t="b">
        <f>$O39&lt;=Summary!$B$3</f>
        <v>0</v>
      </c>
      <c r="B39">
        <v>9060279</v>
      </c>
      <c r="C39" t="s">
        <v>3169</v>
      </c>
      <c r="D39" t="s">
        <v>3170</v>
      </c>
      <c r="E39" t="s">
        <v>3179</v>
      </c>
      <c r="F39" t="s">
        <v>3169</v>
      </c>
      <c r="G39" t="s">
        <v>1524</v>
      </c>
      <c r="H39" t="s">
        <v>3172</v>
      </c>
      <c r="I39" t="s">
        <v>3173</v>
      </c>
      <c r="J39" t="s">
        <v>3174</v>
      </c>
      <c r="K39">
        <v>79</v>
      </c>
      <c r="L39" t="s">
        <v>3169</v>
      </c>
      <c r="M39">
        <v>3</v>
      </c>
      <c r="N39">
        <v>66</v>
      </c>
      <c r="O39">
        <v>67</v>
      </c>
      <c r="P39" t="s">
        <v>3169</v>
      </c>
      <c r="Q39">
        <v>4.5</v>
      </c>
      <c r="R39">
        <v>265</v>
      </c>
      <c r="S39" t="s">
        <v>3175</v>
      </c>
      <c r="T39" t="s">
        <v>3169</v>
      </c>
      <c r="U39" t="s">
        <v>3176</v>
      </c>
    </row>
    <row r="40" spans="1:21" hidden="1" x14ac:dyDescent="0.3">
      <c r="A40" t="b">
        <f>$O40&lt;=Summary!$B$3</f>
        <v>0</v>
      </c>
      <c r="B40">
        <v>9060319</v>
      </c>
      <c r="C40" t="s">
        <v>3169</v>
      </c>
      <c r="D40" t="s">
        <v>3170</v>
      </c>
      <c r="E40" t="s">
        <v>823</v>
      </c>
      <c r="F40" t="s">
        <v>3169</v>
      </c>
      <c r="G40" t="s">
        <v>830</v>
      </c>
      <c r="H40" t="s">
        <v>3172</v>
      </c>
      <c r="I40" t="s">
        <v>3173</v>
      </c>
      <c r="J40" t="s">
        <v>3174</v>
      </c>
      <c r="K40">
        <v>79</v>
      </c>
      <c r="L40" t="s">
        <v>3169</v>
      </c>
      <c r="M40">
        <v>3</v>
      </c>
      <c r="N40">
        <v>66</v>
      </c>
      <c r="O40">
        <v>67</v>
      </c>
      <c r="P40" t="s">
        <v>3169</v>
      </c>
      <c r="Q40">
        <v>4.5</v>
      </c>
      <c r="R40">
        <v>265</v>
      </c>
      <c r="S40" t="s">
        <v>3175</v>
      </c>
      <c r="T40" t="s">
        <v>3169</v>
      </c>
      <c r="U40" t="s">
        <v>3176</v>
      </c>
    </row>
    <row r="41" spans="1:21" hidden="1" x14ac:dyDescent="0.3">
      <c r="A41" t="b">
        <f>$O41&lt;=Summary!$B$3</f>
        <v>0</v>
      </c>
      <c r="B41">
        <v>9060320</v>
      </c>
      <c r="C41" t="s">
        <v>3169</v>
      </c>
      <c r="D41" t="s">
        <v>3170</v>
      </c>
      <c r="E41" t="s">
        <v>3180</v>
      </c>
      <c r="F41" t="s">
        <v>3169</v>
      </c>
      <c r="G41" t="s">
        <v>849</v>
      </c>
      <c r="H41" t="s">
        <v>3172</v>
      </c>
      <c r="I41" t="s">
        <v>3173</v>
      </c>
      <c r="J41" t="s">
        <v>3174</v>
      </c>
      <c r="K41">
        <v>79</v>
      </c>
      <c r="L41" t="s">
        <v>3169</v>
      </c>
      <c r="M41">
        <v>3</v>
      </c>
      <c r="N41">
        <v>66</v>
      </c>
      <c r="O41">
        <v>67</v>
      </c>
      <c r="P41" t="s">
        <v>3169</v>
      </c>
      <c r="Q41">
        <v>4.5</v>
      </c>
      <c r="R41">
        <v>265</v>
      </c>
      <c r="S41" t="s">
        <v>3175</v>
      </c>
      <c r="T41" t="s">
        <v>3169</v>
      </c>
      <c r="U41" t="s">
        <v>3176</v>
      </c>
    </row>
    <row r="42" spans="1:21" hidden="1" x14ac:dyDescent="0.3">
      <c r="A42" t="b">
        <f>$O42&lt;=Summary!$B$3</f>
        <v>1</v>
      </c>
      <c r="B42">
        <v>9952290</v>
      </c>
      <c r="C42" t="s">
        <v>3169</v>
      </c>
      <c r="D42" t="s">
        <v>3170</v>
      </c>
      <c r="E42" t="s">
        <v>3182</v>
      </c>
      <c r="F42" t="s">
        <v>3169</v>
      </c>
      <c r="G42" t="s">
        <v>2628</v>
      </c>
      <c r="H42" t="s">
        <v>3172</v>
      </c>
      <c r="I42" t="s">
        <v>3173</v>
      </c>
      <c r="J42" t="s">
        <v>3177</v>
      </c>
      <c r="K42">
        <v>67</v>
      </c>
      <c r="L42" t="s">
        <v>3169</v>
      </c>
      <c r="M42">
        <v>3.55</v>
      </c>
      <c r="N42">
        <v>50</v>
      </c>
      <c r="O42">
        <v>45</v>
      </c>
      <c r="P42" t="s">
        <v>3169</v>
      </c>
      <c r="Q42">
        <v>5</v>
      </c>
      <c r="R42">
        <v>436</v>
      </c>
      <c r="S42" t="s">
        <v>3175</v>
      </c>
      <c r="T42" t="s">
        <v>3169</v>
      </c>
      <c r="U42" t="s">
        <v>3176</v>
      </c>
    </row>
    <row r="43" spans="1:21" hidden="1" x14ac:dyDescent="0.3">
      <c r="A43" t="b">
        <f>$O43&lt;=Summary!$B$3</f>
        <v>1</v>
      </c>
      <c r="B43">
        <v>9952294</v>
      </c>
      <c r="C43" t="s">
        <v>3169</v>
      </c>
      <c r="D43" t="s">
        <v>3170</v>
      </c>
      <c r="E43" t="s">
        <v>3183</v>
      </c>
      <c r="F43" t="s">
        <v>3169</v>
      </c>
      <c r="G43" t="s">
        <v>2939</v>
      </c>
      <c r="H43" t="s">
        <v>3172</v>
      </c>
      <c r="I43" t="s">
        <v>3173</v>
      </c>
      <c r="J43" t="s">
        <v>3177</v>
      </c>
      <c r="K43">
        <v>67</v>
      </c>
      <c r="L43" t="s">
        <v>3169</v>
      </c>
      <c r="M43">
        <v>3.55</v>
      </c>
      <c r="N43">
        <v>50</v>
      </c>
      <c r="O43">
        <v>45</v>
      </c>
      <c r="P43" t="s">
        <v>3169</v>
      </c>
      <c r="Q43">
        <v>5</v>
      </c>
      <c r="R43">
        <v>436</v>
      </c>
      <c r="S43" t="s">
        <v>3175</v>
      </c>
      <c r="T43" t="s">
        <v>3169</v>
      </c>
      <c r="U43" t="s">
        <v>3176</v>
      </c>
    </row>
    <row r="44" spans="1:21" hidden="1" x14ac:dyDescent="0.3">
      <c r="A44" t="b">
        <f>$O44&lt;=Summary!$B$3</f>
        <v>1</v>
      </c>
      <c r="B44">
        <v>9952295</v>
      </c>
      <c r="C44" t="s">
        <v>3169</v>
      </c>
      <c r="D44" t="s">
        <v>3170</v>
      </c>
      <c r="E44" t="s">
        <v>3184</v>
      </c>
      <c r="F44" t="s">
        <v>3169</v>
      </c>
      <c r="G44" t="s">
        <v>2858</v>
      </c>
      <c r="H44" t="s">
        <v>3172</v>
      </c>
      <c r="I44" t="s">
        <v>3173</v>
      </c>
      <c r="J44" t="s">
        <v>3177</v>
      </c>
      <c r="K44">
        <v>67</v>
      </c>
      <c r="L44" t="s">
        <v>3169</v>
      </c>
      <c r="M44">
        <v>3.55</v>
      </c>
      <c r="N44">
        <v>50</v>
      </c>
      <c r="O44">
        <v>45</v>
      </c>
      <c r="P44" t="s">
        <v>3169</v>
      </c>
      <c r="Q44">
        <v>5</v>
      </c>
      <c r="R44">
        <v>436</v>
      </c>
      <c r="S44" t="s">
        <v>3175</v>
      </c>
      <c r="T44" t="s">
        <v>3169</v>
      </c>
      <c r="U44" t="s">
        <v>3176</v>
      </c>
    </row>
    <row r="45" spans="1:21" hidden="1" x14ac:dyDescent="0.3">
      <c r="A45" t="b">
        <f>$O45&lt;=Summary!$B$3</f>
        <v>0</v>
      </c>
      <c r="B45">
        <v>9952303</v>
      </c>
      <c r="C45" t="s">
        <v>3169</v>
      </c>
      <c r="D45" t="s">
        <v>3170</v>
      </c>
      <c r="E45" t="s">
        <v>3183</v>
      </c>
      <c r="F45" t="s">
        <v>3169</v>
      </c>
      <c r="G45" t="s">
        <v>2951</v>
      </c>
      <c r="H45" t="s">
        <v>3172</v>
      </c>
      <c r="I45" t="s">
        <v>3173</v>
      </c>
      <c r="J45" t="s">
        <v>3174</v>
      </c>
      <c r="K45">
        <v>89</v>
      </c>
      <c r="L45" t="s">
        <v>3169</v>
      </c>
      <c r="M45">
        <v>3.7</v>
      </c>
      <c r="N45">
        <v>80</v>
      </c>
      <c r="O45">
        <v>72</v>
      </c>
      <c r="P45" t="s">
        <v>3169</v>
      </c>
      <c r="Q45">
        <v>5</v>
      </c>
      <c r="R45">
        <v>424</v>
      </c>
      <c r="S45" t="s">
        <v>3175</v>
      </c>
      <c r="T45" t="s">
        <v>3169</v>
      </c>
      <c r="U45" t="s">
        <v>3176</v>
      </c>
    </row>
    <row r="46" spans="1:21" hidden="1" x14ac:dyDescent="0.3">
      <c r="A46" t="b">
        <f>$O46&lt;=Summary!$B$3</f>
        <v>0</v>
      </c>
      <c r="B46">
        <v>10265094</v>
      </c>
      <c r="C46" t="s">
        <v>3169</v>
      </c>
      <c r="D46" t="s">
        <v>3170</v>
      </c>
      <c r="E46" t="s">
        <v>42</v>
      </c>
      <c r="F46" t="s">
        <v>3169</v>
      </c>
      <c r="G46" t="s">
        <v>744</v>
      </c>
      <c r="H46" t="s">
        <v>3172</v>
      </c>
      <c r="I46" t="s">
        <v>3173</v>
      </c>
      <c r="J46" t="s">
        <v>3177</v>
      </c>
      <c r="K46">
        <v>66</v>
      </c>
      <c r="L46" t="s">
        <v>3169</v>
      </c>
      <c r="M46">
        <v>3.42</v>
      </c>
      <c r="N46">
        <v>50</v>
      </c>
      <c r="O46">
        <v>46</v>
      </c>
      <c r="P46" t="s">
        <v>3169</v>
      </c>
      <c r="Q46">
        <v>4.5</v>
      </c>
      <c r="R46">
        <v>407</v>
      </c>
      <c r="S46" t="s">
        <v>3175</v>
      </c>
      <c r="T46" t="s">
        <v>3169</v>
      </c>
      <c r="U46" t="s">
        <v>3176</v>
      </c>
    </row>
    <row r="47" spans="1:21" hidden="1" x14ac:dyDescent="0.3">
      <c r="A47" t="b">
        <f>$O47&lt;=Summary!$B$3</f>
        <v>0</v>
      </c>
      <c r="B47">
        <v>10268729</v>
      </c>
      <c r="C47" t="s">
        <v>3169</v>
      </c>
      <c r="D47" t="s">
        <v>3170</v>
      </c>
      <c r="E47" t="s">
        <v>42</v>
      </c>
      <c r="F47" t="s">
        <v>3169</v>
      </c>
      <c r="G47" t="s">
        <v>742</v>
      </c>
      <c r="H47" t="s">
        <v>3172</v>
      </c>
      <c r="I47" t="s">
        <v>3173</v>
      </c>
      <c r="J47" t="s">
        <v>3177</v>
      </c>
      <c r="K47">
        <v>66</v>
      </c>
      <c r="L47" t="s">
        <v>3169</v>
      </c>
      <c r="M47">
        <v>3.42</v>
      </c>
      <c r="N47">
        <v>50</v>
      </c>
      <c r="O47">
        <v>46</v>
      </c>
      <c r="P47" t="s">
        <v>3169</v>
      </c>
      <c r="Q47">
        <v>4.5</v>
      </c>
      <c r="R47">
        <v>407</v>
      </c>
      <c r="S47" t="s">
        <v>3175</v>
      </c>
      <c r="T47" t="s">
        <v>3169</v>
      </c>
      <c r="U47" t="s">
        <v>3176</v>
      </c>
    </row>
    <row r="48" spans="1:21" hidden="1" x14ac:dyDescent="0.3">
      <c r="A48" t="b">
        <f>$O48&lt;=Summary!$B$3</f>
        <v>1</v>
      </c>
      <c r="B48">
        <v>10525935</v>
      </c>
      <c r="C48" t="s">
        <v>3169</v>
      </c>
      <c r="D48" t="s">
        <v>3170</v>
      </c>
      <c r="E48" t="s">
        <v>3182</v>
      </c>
      <c r="F48" t="s">
        <v>3169</v>
      </c>
      <c r="G48" t="s">
        <v>2271</v>
      </c>
      <c r="H48" t="s">
        <v>3172</v>
      </c>
      <c r="I48" t="s">
        <v>3173</v>
      </c>
      <c r="J48" t="s">
        <v>3177</v>
      </c>
      <c r="K48">
        <v>53</v>
      </c>
      <c r="L48" t="s">
        <v>3169</v>
      </c>
      <c r="M48">
        <v>3.55</v>
      </c>
      <c r="N48">
        <v>50</v>
      </c>
      <c r="O48">
        <v>45</v>
      </c>
      <c r="P48" t="s">
        <v>3169</v>
      </c>
      <c r="Q48">
        <v>2.2999999999999998</v>
      </c>
      <c r="R48">
        <v>100</v>
      </c>
      <c r="S48" t="s">
        <v>3175</v>
      </c>
      <c r="T48" t="s">
        <v>3169</v>
      </c>
      <c r="U48" t="s">
        <v>3176</v>
      </c>
    </row>
    <row r="49" spans="1:21" hidden="1" x14ac:dyDescent="0.3">
      <c r="A49" t="b">
        <f>$O49&lt;=Summary!$B$3</f>
        <v>0</v>
      </c>
      <c r="B49">
        <v>10525941</v>
      </c>
      <c r="C49" t="s">
        <v>3169</v>
      </c>
      <c r="D49" t="s">
        <v>3170</v>
      </c>
      <c r="E49" t="s">
        <v>3182</v>
      </c>
      <c r="F49" t="s">
        <v>3169</v>
      </c>
      <c r="G49" t="s">
        <v>2278</v>
      </c>
      <c r="H49" t="s">
        <v>3172</v>
      </c>
      <c r="I49" t="s">
        <v>3173</v>
      </c>
      <c r="J49" t="s">
        <v>3177</v>
      </c>
      <c r="K49">
        <v>53</v>
      </c>
      <c r="L49" t="s">
        <v>3169</v>
      </c>
      <c r="M49">
        <v>3.55</v>
      </c>
      <c r="N49">
        <v>65</v>
      </c>
      <c r="O49">
        <v>59</v>
      </c>
      <c r="P49" t="s">
        <v>3169</v>
      </c>
      <c r="Q49">
        <v>2.2999999999999998</v>
      </c>
      <c r="R49">
        <v>100</v>
      </c>
      <c r="S49" t="s">
        <v>3175</v>
      </c>
      <c r="T49" t="s">
        <v>3169</v>
      </c>
      <c r="U49" t="s">
        <v>3176</v>
      </c>
    </row>
    <row r="50" spans="1:21" hidden="1" x14ac:dyDescent="0.3">
      <c r="A50" t="b">
        <f>$O50&lt;=Summary!$B$3</f>
        <v>0</v>
      </c>
      <c r="B50">
        <v>10525976</v>
      </c>
      <c r="C50" t="s">
        <v>3169</v>
      </c>
      <c r="D50" t="s">
        <v>3170</v>
      </c>
      <c r="E50" t="s">
        <v>3182</v>
      </c>
      <c r="F50" t="s">
        <v>3169</v>
      </c>
      <c r="G50" t="s">
        <v>2288</v>
      </c>
      <c r="H50" t="s">
        <v>3172</v>
      </c>
      <c r="I50" t="s">
        <v>3173</v>
      </c>
      <c r="J50" t="s">
        <v>3177</v>
      </c>
      <c r="K50">
        <v>67</v>
      </c>
      <c r="L50" t="s">
        <v>3169</v>
      </c>
      <c r="M50">
        <v>3.27</v>
      </c>
      <c r="N50">
        <v>80</v>
      </c>
      <c r="O50">
        <v>72</v>
      </c>
      <c r="P50" t="s">
        <v>3169</v>
      </c>
      <c r="Q50">
        <v>2.2999999999999998</v>
      </c>
      <c r="R50">
        <v>100</v>
      </c>
      <c r="S50" t="s">
        <v>3175</v>
      </c>
      <c r="T50" t="s">
        <v>3176</v>
      </c>
      <c r="U50" t="s">
        <v>3176</v>
      </c>
    </row>
    <row r="51" spans="1:21" hidden="1" x14ac:dyDescent="0.3">
      <c r="A51" t="b">
        <f>$O51&lt;=Summary!$B$3</f>
        <v>0</v>
      </c>
      <c r="B51">
        <v>10525980</v>
      </c>
      <c r="C51" t="s">
        <v>3169</v>
      </c>
      <c r="D51" t="s">
        <v>3185</v>
      </c>
      <c r="E51" t="s">
        <v>2929</v>
      </c>
      <c r="F51" t="s">
        <v>3169</v>
      </c>
      <c r="G51" t="s">
        <v>2930</v>
      </c>
      <c r="H51" t="s">
        <v>3172</v>
      </c>
      <c r="I51" t="s">
        <v>3173</v>
      </c>
      <c r="J51" t="s">
        <v>3177</v>
      </c>
      <c r="K51">
        <v>67</v>
      </c>
      <c r="L51" t="s">
        <v>3169</v>
      </c>
      <c r="M51">
        <v>3.55</v>
      </c>
      <c r="N51">
        <v>50</v>
      </c>
      <c r="O51">
        <v>50</v>
      </c>
      <c r="P51" t="s">
        <v>3169</v>
      </c>
      <c r="Q51">
        <v>5</v>
      </c>
      <c r="R51">
        <v>100</v>
      </c>
      <c r="S51" t="s">
        <v>3175</v>
      </c>
      <c r="T51" t="s">
        <v>3169</v>
      </c>
      <c r="U51" t="s">
        <v>3176</v>
      </c>
    </row>
    <row r="52" spans="1:21" hidden="1" x14ac:dyDescent="0.3">
      <c r="A52" t="b">
        <f>$O52&lt;=Summary!$B$3</f>
        <v>0</v>
      </c>
      <c r="B52">
        <v>10525981</v>
      </c>
      <c r="C52" t="s">
        <v>3169</v>
      </c>
      <c r="D52" t="s">
        <v>3170</v>
      </c>
      <c r="E52" t="s">
        <v>2929</v>
      </c>
      <c r="F52" t="s">
        <v>3169</v>
      </c>
      <c r="G52" t="s">
        <v>2932</v>
      </c>
      <c r="H52" t="s">
        <v>3172</v>
      </c>
      <c r="I52" t="s">
        <v>3173</v>
      </c>
      <c r="J52" t="s">
        <v>3174</v>
      </c>
      <c r="K52">
        <v>75</v>
      </c>
      <c r="L52" t="s">
        <v>3169</v>
      </c>
      <c r="M52">
        <v>3.7</v>
      </c>
      <c r="N52">
        <v>65</v>
      </c>
      <c r="O52">
        <v>59</v>
      </c>
      <c r="P52" t="s">
        <v>3169</v>
      </c>
      <c r="Q52">
        <v>5</v>
      </c>
      <c r="R52">
        <v>100</v>
      </c>
      <c r="S52" t="s">
        <v>3175</v>
      </c>
      <c r="T52" t="s">
        <v>3169</v>
      </c>
      <c r="U52" t="s">
        <v>3176</v>
      </c>
    </row>
    <row r="53" spans="1:21" hidden="1" x14ac:dyDescent="0.3">
      <c r="A53" t="b">
        <f>$O53&lt;=Summary!$B$3</f>
        <v>0</v>
      </c>
      <c r="B53">
        <v>10525982</v>
      </c>
      <c r="C53" t="s">
        <v>3169</v>
      </c>
      <c r="D53" t="s">
        <v>3170</v>
      </c>
      <c r="E53" t="s">
        <v>2929</v>
      </c>
      <c r="F53" t="s">
        <v>3169</v>
      </c>
      <c r="G53" t="s">
        <v>2934</v>
      </c>
      <c r="H53" t="s">
        <v>3172</v>
      </c>
      <c r="I53" t="s">
        <v>3173</v>
      </c>
      <c r="J53" t="s">
        <v>3174</v>
      </c>
      <c r="K53">
        <v>89</v>
      </c>
      <c r="L53" t="s">
        <v>3169</v>
      </c>
      <c r="M53">
        <v>3.7</v>
      </c>
      <c r="N53">
        <v>80</v>
      </c>
      <c r="O53">
        <v>72</v>
      </c>
      <c r="P53" t="s">
        <v>3169</v>
      </c>
      <c r="Q53">
        <v>5</v>
      </c>
      <c r="R53">
        <v>100</v>
      </c>
      <c r="S53" t="s">
        <v>3175</v>
      </c>
      <c r="T53" t="s">
        <v>3169</v>
      </c>
      <c r="U53" t="s">
        <v>3176</v>
      </c>
    </row>
    <row r="54" spans="1:21" hidden="1" x14ac:dyDescent="0.3">
      <c r="A54" t="b">
        <f>$O54&lt;=Summary!$B$3</f>
        <v>0</v>
      </c>
      <c r="B54">
        <v>10544039</v>
      </c>
      <c r="C54" t="s">
        <v>3169</v>
      </c>
      <c r="D54" t="s">
        <v>3170</v>
      </c>
      <c r="E54" t="s">
        <v>3182</v>
      </c>
      <c r="F54" t="s">
        <v>3169</v>
      </c>
      <c r="G54" t="s">
        <v>2635</v>
      </c>
      <c r="H54" t="s">
        <v>3172</v>
      </c>
      <c r="I54" t="s">
        <v>3173</v>
      </c>
      <c r="J54" t="s">
        <v>3177</v>
      </c>
      <c r="K54">
        <v>53</v>
      </c>
      <c r="L54" t="s">
        <v>3169</v>
      </c>
      <c r="M54">
        <v>3.55</v>
      </c>
      <c r="N54">
        <v>65</v>
      </c>
      <c r="O54">
        <v>59</v>
      </c>
      <c r="P54" t="s">
        <v>3169</v>
      </c>
      <c r="Q54">
        <v>2.2999999999999998</v>
      </c>
      <c r="R54">
        <v>100</v>
      </c>
      <c r="S54" t="s">
        <v>3175</v>
      </c>
      <c r="T54" t="s">
        <v>3169</v>
      </c>
      <c r="U54" t="s">
        <v>3176</v>
      </c>
    </row>
    <row r="55" spans="1:21" hidden="1" x14ac:dyDescent="0.3">
      <c r="A55" t="b">
        <f>$O55&lt;=Summary!$B$3</f>
        <v>0</v>
      </c>
      <c r="B55">
        <v>10544041</v>
      </c>
      <c r="C55" t="s">
        <v>3169</v>
      </c>
      <c r="D55" t="s">
        <v>3170</v>
      </c>
      <c r="E55" t="s">
        <v>3183</v>
      </c>
      <c r="F55" t="s">
        <v>3169</v>
      </c>
      <c r="G55" t="s">
        <v>2946</v>
      </c>
      <c r="H55" t="s">
        <v>3172</v>
      </c>
      <c r="I55" t="s">
        <v>3173</v>
      </c>
      <c r="J55" t="s">
        <v>3177</v>
      </c>
      <c r="K55">
        <v>53</v>
      </c>
      <c r="L55" t="s">
        <v>3169</v>
      </c>
      <c r="M55">
        <v>3.55</v>
      </c>
      <c r="N55">
        <v>65</v>
      </c>
      <c r="O55">
        <v>59</v>
      </c>
      <c r="P55" t="s">
        <v>3169</v>
      </c>
      <c r="Q55">
        <v>2.2999999999999998</v>
      </c>
      <c r="R55">
        <v>100</v>
      </c>
      <c r="S55" t="s">
        <v>3175</v>
      </c>
      <c r="T55" t="s">
        <v>3169</v>
      </c>
      <c r="U55" t="s">
        <v>3176</v>
      </c>
    </row>
    <row r="56" spans="1:21" hidden="1" x14ac:dyDescent="0.3">
      <c r="A56" t="b">
        <f>$O56&lt;=Summary!$B$3</f>
        <v>0</v>
      </c>
      <c r="B56">
        <v>10544042</v>
      </c>
      <c r="C56" t="s">
        <v>3169</v>
      </c>
      <c r="D56" t="s">
        <v>3170</v>
      </c>
      <c r="E56" t="s">
        <v>3183</v>
      </c>
      <c r="F56" t="s">
        <v>3169</v>
      </c>
      <c r="G56" t="s">
        <v>2953</v>
      </c>
      <c r="H56" t="s">
        <v>3172</v>
      </c>
      <c r="I56" t="s">
        <v>3173</v>
      </c>
      <c r="J56" t="s">
        <v>3177</v>
      </c>
      <c r="K56">
        <v>65</v>
      </c>
      <c r="L56" t="s">
        <v>3169</v>
      </c>
      <c r="M56">
        <v>3.27</v>
      </c>
      <c r="N56">
        <v>80</v>
      </c>
      <c r="O56">
        <v>72</v>
      </c>
      <c r="P56" t="s">
        <v>3169</v>
      </c>
      <c r="Q56">
        <v>2.2999999999999998</v>
      </c>
      <c r="R56">
        <v>421</v>
      </c>
      <c r="S56" t="s">
        <v>3175</v>
      </c>
      <c r="T56" t="s">
        <v>3176</v>
      </c>
      <c r="U56" t="s">
        <v>3176</v>
      </c>
    </row>
    <row r="57" spans="1:21" hidden="1" x14ac:dyDescent="0.3">
      <c r="A57" t="b">
        <f>$O57&lt;=Summary!$B$3</f>
        <v>0</v>
      </c>
      <c r="B57">
        <v>10544043</v>
      </c>
      <c r="C57" t="s">
        <v>3169</v>
      </c>
      <c r="D57" t="s">
        <v>3170</v>
      </c>
      <c r="E57" t="s">
        <v>3182</v>
      </c>
      <c r="F57" t="s">
        <v>3169</v>
      </c>
      <c r="G57" t="s">
        <v>2644</v>
      </c>
      <c r="H57" t="s">
        <v>3172</v>
      </c>
      <c r="I57" t="s">
        <v>3173</v>
      </c>
      <c r="J57" t="s">
        <v>3177</v>
      </c>
      <c r="K57">
        <v>67</v>
      </c>
      <c r="L57" t="s">
        <v>3169</v>
      </c>
      <c r="M57">
        <v>3.27</v>
      </c>
      <c r="N57">
        <v>80</v>
      </c>
      <c r="O57">
        <v>72</v>
      </c>
      <c r="P57" t="s">
        <v>3169</v>
      </c>
      <c r="Q57">
        <v>2.2999999999999998</v>
      </c>
      <c r="R57">
        <v>421</v>
      </c>
      <c r="S57" t="s">
        <v>3175</v>
      </c>
      <c r="T57" t="s">
        <v>3176</v>
      </c>
      <c r="U57" t="s">
        <v>3176</v>
      </c>
    </row>
    <row r="58" spans="1:21" hidden="1" x14ac:dyDescent="0.3">
      <c r="A58" t="b">
        <f>$O58&lt;=Summary!$B$3</f>
        <v>1</v>
      </c>
      <c r="B58">
        <v>10555190</v>
      </c>
      <c r="C58" t="s">
        <v>3169</v>
      </c>
      <c r="D58" t="s">
        <v>3170</v>
      </c>
      <c r="E58" t="s">
        <v>3182</v>
      </c>
      <c r="F58" t="s">
        <v>3169</v>
      </c>
      <c r="G58" t="s">
        <v>2273</v>
      </c>
      <c r="H58" t="s">
        <v>3172</v>
      </c>
      <c r="I58" t="s">
        <v>3173</v>
      </c>
      <c r="J58" t="s">
        <v>3177</v>
      </c>
      <c r="K58">
        <v>67</v>
      </c>
      <c r="L58" t="s">
        <v>3169</v>
      </c>
      <c r="M58">
        <v>3.55</v>
      </c>
      <c r="N58">
        <v>50</v>
      </c>
      <c r="O58">
        <v>45</v>
      </c>
      <c r="P58" t="s">
        <v>3169</v>
      </c>
      <c r="Q58">
        <v>5</v>
      </c>
      <c r="R58">
        <v>100</v>
      </c>
      <c r="S58" t="s">
        <v>3175</v>
      </c>
      <c r="T58" t="s">
        <v>3169</v>
      </c>
      <c r="U58" t="s">
        <v>3176</v>
      </c>
    </row>
    <row r="59" spans="1:21" hidden="1" x14ac:dyDescent="0.3">
      <c r="A59" t="b">
        <f>$O59&lt;=Summary!$B$3</f>
        <v>1</v>
      </c>
      <c r="B59">
        <v>10555191</v>
      </c>
      <c r="C59" t="s">
        <v>3169</v>
      </c>
      <c r="D59" t="s">
        <v>3170</v>
      </c>
      <c r="E59" t="s">
        <v>3182</v>
      </c>
      <c r="F59" t="s">
        <v>3169</v>
      </c>
      <c r="G59" t="s">
        <v>2630</v>
      </c>
      <c r="H59" t="s">
        <v>3172</v>
      </c>
      <c r="I59" t="s">
        <v>3173</v>
      </c>
      <c r="J59" t="s">
        <v>3177</v>
      </c>
      <c r="K59">
        <v>67</v>
      </c>
      <c r="L59" t="s">
        <v>3169</v>
      </c>
      <c r="M59">
        <v>3.55</v>
      </c>
      <c r="N59">
        <v>50</v>
      </c>
      <c r="O59">
        <v>45</v>
      </c>
      <c r="P59" t="s">
        <v>3169</v>
      </c>
      <c r="Q59">
        <v>5</v>
      </c>
      <c r="R59">
        <v>100</v>
      </c>
      <c r="S59" t="s">
        <v>3175</v>
      </c>
      <c r="T59" t="s">
        <v>3169</v>
      </c>
      <c r="U59" t="s">
        <v>3176</v>
      </c>
    </row>
    <row r="60" spans="1:21" hidden="1" x14ac:dyDescent="0.3">
      <c r="A60" t="b">
        <f>$O60&lt;=Summary!$B$3</f>
        <v>0</v>
      </c>
      <c r="B60">
        <v>10555193</v>
      </c>
      <c r="C60" t="s">
        <v>3169</v>
      </c>
      <c r="D60" t="s">
        <v>3170</v>
      </c>
      <c r="E60" t="s">
        <v>3182</v>
      </c>
      <c r="F60" t="s">
        <v>3169</v>
      </c>
      <c r="G60" t="s">
        <v>2280</v>
      </c>
      <c r="H60" t="s">
        <v>3172</v>
      </c>
      <c r="I60" t="s">
        <v>3173</v>
      </c>
      <c r="J60" t="s">
        <v>3174</v>
      </c>
      <c r="K60">
        <v>75</v>
      </c>
      <c r="L60" t="s">
        <v>3169</v>
      </c>
      <c r="M60">
        <v>3.7</v>
      </c>
      <c r="N60">
        <v>59</v>
      </c>
      <c r="O60">
        <v>65</v>
      </c>
      <c r="P60" t="s">
        <v>3169</v>
      </c>
      <c r="Q60">
        <v>5</v>
      </c>
      <c r="R60">
        <v>100</v>
      </c>
      <c r="S60" t="s">
        <v>3175</v>
      </c>
      <c r="T60" t="s">
        <v>3169</v>
      </c>
      <c r="U60" t="s">
        <v>3176</v>
      </c>
    </row>
    <row r="61" spans="1:21" hidden="1" x14ac:dyDescent="0.3">
      <c r="A61" t="b">
        <f>$O61&lt;=Summary!$B$3</f>
        <v>0</v>
      </c>
      <c r="B61">
        <v>10555194</v>
      </c>
      <c r="C61" t="s">
        <v>3169</v>
      </c>
      <c r="D61" t="s">
        <v>3170</v>
      </c>
      <c r="E61" t="s">
        <v>3182</v>
      </c>
      <c r="F61" t="s">
        <v>3169</v>
      </c>
      <c r="G61" t="s">
        <v>2637</v>
      </c>
      <c r="H61" t="s">
        <v>3172</v>
      </c>
      <c r="I61" t="s">
        <v>3173</v>
      </c>
      <c r="J61" t="s">
        <v>3174</v>
      </c>
      <c r="K61">
        <v>75</v>
      </c>
      <c r="L61" t="s">
        <v>3169</v>
      </c>
      <c r="M61">
        <v>3.7</v>
      </c>
      <c r="N61">
        <v>65</v>
      </c>
      <c r="O61">
        <v>59</v>
      </c>
      <c r="P61" t="s">
        <v>3169</v>
      </c>
      <c r="Q61">
        <v>5</v>
      </c>
      <c r="R61">
        <v>100</v>
      </c>
      <c r="S61" t="s">
        <v>3175</v>
      </c>
      <c r="T61" t="s">
        <v>3169</v>
      </c>
      <c r="U61" t="s">
        <v>3176</v>
      </c>
    </row>
    <row r="62" spans="1:21" hidden="1" x14ac:dyDescent="0.3">
      <c r="A62" t="b">
        <f>$O62&lt;=Summary!$B$3</f>
        <v>0</v>
      </c>
      <c r="B62">
        <v>10555196</v>
      </c>
      <c r="C62" t="s">
        <v>3169</v>
      </c>
      <c r="D62" t="s">
        <v>3170</v>
      </c>
      <c r="E62" t="s">
        <v>3182</v>
      </c>
      <c r="F62" t="s">
        <v>3169</v>
      </c>
      <c r="G62" t="s">
        <v>2290</v>
      </c>
      <c r="H62" t="s">
        <v>3172</v>
      </c>
      <c r="I62" t="s">
        <v>3173</v>
      </c>
      <c r="J62" t="s">
        <v>3174</v>
      </c>
      <c r="K62">
        <v>89</v>
      </c>
      <c r="L62" t="s">
        <v>3169</v>
      </c>
      <c r="M62">
        <v>3.7</v>
      </c>
      <c r="N62">
        <v>80</v>
      </c>
      <c r="O62">
        <v>72</v>
      </c>
      <c r="P62" t="s">
        <v>3169</v>
      </c>
      <c r="Q62">
        <v>5</v>
      </c>
      <c r="R62">
        <v>100</v>
      </c>
      <c r="S62" t="s">
        <v>3175</v>
      </c>
      <c r="T62" t="s">
        <v>3169</v>
      </c>
      <c r="U62" t="s">
        <v>3176</v>
      </c>
    </row>
    <row r="63" spans="1:21" hidden="1" x14ac:dyDescent="0.3">
      <c r="A63" t="b">
        <f>$O63&lt;=Summary!$B$3</f>
        <v>0</v>
      </c>
      <c r="B63">
        <v>10555197</v>
      </c>
      <c r="C63" t="s">
        <v>3169</v>
      </c>
      <c r="D63" t="s">
        <v>3170</v>
      </c>
      <c r="E63" t="s">
        <v>3182</v>
      </c>
      <c r="F63" t="s">
        <v>3169</v>
      </c>
      <c r="G63" t="s">
        <v>2646</v>
      </c>
      <c r="H63" t="s">
        <v>3172</v>
      </c>
      <c r="I63" t="s">
        <v>3173</v>
      </c>
      <c r="J63" t="s">
        <v>3174</v>
      </c>
      <c r="K63">
        <v>89</v>
      </c>
      <c r="L63" t="s">
        <v>3169</v>
      </c>
      <c r="M63">
        <v>3.7</v>
      </c>
      <c r="N63">
        <v>80</v>
      </c>
      <c r="O63">
        <v>72</v>
      </c>
      <c r="P63" t="s">
        <v>3169</v>
      </c>
      <c r="Q63">
        <v>5</v>
      </c>
      <c r="R63">
        <v>100</v>
      </c>
      <c r="S63" t="s">
        <v>3175</v>
      </c>
      <c r="T63" t="s">
        <v>3169</v>
      </c>
      <c r="U63" t="s">
        <v>3176</v>
      </c>
    </row>
    <row r="64" spans="1:21" hidden="1" x14ac:dyDescent="0.3">
      <c r="A64" t="b">
        <f>$O64&lt;=Summary!$B$3</f>
        <v>1</v>
      </c>
      <c r="B64">
        <v>10569899</v>
      </c>
      <c r="C64" t="s">
        <v>3169</v>
      </c>
      <c r="D64" t="s">
        <v>3170</v>
      </c>
      <c r="E64" t="s">
        <v>3184</v>
      </c>
      <c r="F64" t="s">
        <v>3169</v>
      </c>
      <c r="G64" t="s">
        <v>2867</v>
      </c>
      <c r="H64" t="s">
        <v>3172</v>
      </c>
      <c r="I64" t="s">
        <v>3173</v>
      </c>
      <c r="J64" t="s">
        <v>3177</v>
      </c>
      <c r="K64">
        <v>53</v>
      </c>
      <c r="L64" t="s">
        <v>3169</v>
      </c>
      <c r="M64">
        <v>3.55</v>
      </c>
      <c r="N64">
        <v>50</v>
      </c>
      <c r="O64">
        <v>45</v>
      </c>
      <c r="P64" t="s">
        <v>3169</v>
      </c>
      <c r="Q64">
        <v>2.2999999999999998</v>
      </c>
      <c r="R64">
        <v>100</v>
      </c>
      <c r="S64" t="s">
        <v>3175</v>
      </c>
      <c r="T64" t="s">
        <v>3169</v>
      </c>
      <c r="U64" t="s">
        <v>3176</v>
      </c>
    </row>
    <row r="65" spans="1:21" hidden="1" x14ac:dyDescent="0.3">
      <c r="A65" t="b">
        <f>$O65&lt;=Summary!$B$3</f>
        <v>0</v>
      </c>
      <c r="B65">
        <v>10569900</v>
      </c>
      <c r="C65" t="s">
        <v>3169</v>
      </c>
      <c r="D65" t="s">
        <v>3170</v>
      </c>
      <c r="E65" t="s">
        <v>3184</v>
      </c>
      <c r="F65" t="s">
        <v>3169</v>
      </c>
      <c r="G65" t="s">
        <v>2874</v>
      </c>
      <c r="H65" t="s">
        <v>3172</v>
      </c>
      <c r="I65" t="s">
        <v>3173</v>
      </c>
      <c r="J65" t="s">
        <v>3177</v>
      </c>
      <c r="K65">
        <v>65</v>
      </c>
      <c r="L65" t="s">
        <v>3169</v>
      </c>
      <c r="M65">
        <v>3.27</v>
      </c>
      <c r="N65">
        <v>80</v>
      </c>
      <c r="O65">
        <v>72</v>
      </c>
      <c r="P65" t="s">
        <v>3169</v>
      </c>
      <c r="Q65">
        <v>2.2999999999999998</v>
      </c>
      <c r="R65">
        <v>421</v>
      </c>
      <c r="S65" t="s">
        <v>3175</v>
      </c>
      <c r="T65" t="s">
        <v>3176</v>
      </c>
      <c r="U65" t="s">
        <v>3176</v>
      </c>
    </row>
    <row r="66" spans="1:21" hidden="1" x14ac:dyDescent="0.3">
      <c r="A66" t="b">
        <f>$O66&lt;=Summary!$B$3</f>
        <v>1</v>
      </c>
      <c r="B66">
        <v>10569901</v>
      </c>
      <c r="C66" t="s">
        <v>3169</v>
      </c>
      <c r="D66" t="s">
        <v>3170</v>
      </c>
      <c r="E66" t="s">
        <v>3184</v>
      </c>
      <c r="F66" t="s">
        <v>3169</v>
      </c>
      <c r="G66" t="s">
        <v>2860</v>
      </c>
      <c r="H66" t="s">
        <v>3172</v>
      </c>
      <c r="I66" t="s">
        <v>3173</v>
      </c>
      <c r="J66" t="s">
        <v>3177</v>
      </c>
      <c r="K66">
        <v>67</v>
      </c>
      <c r="L66" t="s">
        <v>3169</v>
      </c>
      <c r="M66">
        <v>3.55</v>
      </c>
      <c r="N66">
        <v>50</v>
      </c>
      <c r="O66">
        <v>45</v>
      </c>
      <c r="P66" t="s">
        <v>3169</v>
      </c>
      <c r="Q66">
        <v>5</v>
      </c>
      <c r="R66">
        <v>100</v>
      </c>
      <c r="S66" t="s">
        <v>3175</v>
      </c>
      <c r="T66" t="s">
        <v>3169</v>
      </c>
      <c r="U66" t="s">
        <v>3176</v>
      </c>
    </row>
    <row r="67" spans="1:21" hidden="1" x14ac:dyDescent="0.3">
      <c r="A67" t="b">
        <f>$O67&lt;=Summary!$B$3</f>
        <v>0</v>
      </c>
      <c r="B67">
        <v>10569902</v>
      </c>
      <c r="C67" t="s">
        <v>3169</v>
      </c>
      <c r="D67" t="s">
        <v>3170</v>
      </c>
      <c r="E67" t="s">
        <v>3184</v>
      </c>
      <c r="F67" t="s">
        <v>3169</v>
      </c>
      <c r="G67" t="s">
        <v>2869</v>
      </c>
      <c r="H67" t="s">
        <v>3172</v>
      </c>
      <c r="I67" t="s">
        <v>3173</v>
      </c>
      <c r="J67" t="s">
        <v>3174</v>
      </c>
      <c r="K67">
        <v>75</v>
      </c>
      <c r="L67" t="s">
        <v>3169</v>
      </c>
      <c r="M67">
        <v>3.7</v>
      </c>
      <c r="N67">
        <v>65</v>
      </c>
      <c r="O67">
        <v>59</v>
      </c>
      <c r="P67" t="s">
        <v>3169</v>
      </c>
      <c r="Q67">
        <v>5</v>
      </c>
      <c r="R67">
        <v>100</v>
      </c>
      <c r="S67" t="s">
        <v>3175</v>
      </c>
      <c r="T67" t="s">
        <v>3169</v>
      </c>
      <c r="U67" t="s">
        <v>3176</v>
      </c>
    </row>
    <row r="68" spans="1:21" hidden="1" x14ac:dyDescent="0.3">
      <c r="A68" t="b">
        <f>$O68&lt;=Summary!$B$3</f>
        <v>0</v>
      </c>
      <c r="B68">
        <v>10569903</v>
      </c>
      <c r="C68" t="s">
        <v>3169</v>
      </c>
      <c r="D68" t="s">
        <v>3170</v>
      </c>
      <c r="E68" t="s">
        <v>3184</v>
      </c>
      <c r="F68" t="s">
        <v>3169</v>
      </c>
      <c r="G68" t="s">
        <v>2876</v>
      </c>
      <c r="H68" t="s">
        <v>3172</v>
      </c>
      <c r="I68" t="s">
        <v>3173</v>
      </c>
      <c r="J68" t="s">
        <v>3174</v>
      </c>
      <c r="K68">
        <v>89</v>
      </c>
      <c r="L68" t="s">
        <v>3169</v>
      </c>
      <c r="M68">
        <v>3.7</v>
      </c>
      <c r="N68">
        <v>80</v>
      </c>
      <c r="O68">
        <v>72</v>
      </c>
      <c r="P68" t="s">
        <v>3169</v>
      </c>
      <c r="Q68">
        <v>5</v>
      </c>
      <c r="R68">
        <v>100</v>
      </c>
      <c r="S68" t="s">
        <v>3175</v>
      </c>
      <c r="T68" t="s">
        <v>3169</v>
      </c>
      <c r="U68" t="s">
        <v>3176</v>
      </c>
    </row>
    <row r="69" spans="1:21" x14ac:dyDescent="0.3">
      <c r="A69" t="b">
        <f>$O69&lt;=Summary!$B$3</f>
        <v>1</v>
      </c>
      <c r="B69">
        <v>200094643</v>
      </c>
      <c r="C69">
        <v>10597433</v>
      </c>
      <c r="D69" t="s">
        <v>3185</v>
      </c>
      <c r="E69" t="s">
        <v>3186</v>
      </c>
      <c r="F69" t="s">
        <v>3169</v>
      </c>
      <c r="G69" t="s">
        <v>1712</v>
      </c>
      <c r="H69" t="s">
        <v>3172</v>
      </c>
      <c r="I69" t="s">
        <v>3173</v>
      </c>
      <c r="J69" t="s">
        <v>3177</v>
      </c>
      <c r="K69">
        <v>65</v>
      </c>
      <c r="L69" t="s">
        <v>3169</v>
      </c>
      <c r="M69">
        <v>3.39</v>
      </c>
      <c r="N69">
        <v>50</v>
      </c>
      <c r="O69">
        <v>45</v>
      </c>
      <c r="P69" t="s">
        <v>3169</v>
      </c>
      <c r="Q69">
        <v>4.5</v>
      </c>
      <c r="R69">
        <v>385</v>
      </c>
      <c r="S69" t="s">
        <v>3175</v>
      </c>
      <c r="T69" t="s">
        <v>3169</v>
      </c>
      <c r="U69" t="s">
        <v>3176</v>
      </c>
    </row>
    <row r="70" spans="1:21" x14ac:dyDescent="0.3">
      <c r="A70" t="b">
        <f>$O70&lt;=Summary!$B$3</f>
        <v>1</v>
      </c>
      <c r="B70">
        <v>200094644</v>
      </c>
      <c r="C70">
        <v>10597433</v>
      </c>
      <c r="D70" t="s">
        <v>3185</v>
      </c>
      <c r="E70" t="s">
        <v>1396</v>
      </c>
      <c r="F70" t="s">
        <v>3169</v>
      </c>
      <c r="G70" t="s">
        <v>1712</v>
      </c>
      <c r="H70" t="s">
        <v>3172</v>
      </c>
      <c r="I70" t="s">
        <v>3173</v>
      </c>
      <c r="J70" t="s">
        <v>3177</v>
      </c>
      <c r="K70">
        <v>65</v>
      </c>
      <c r="L70" t="s">
        <v>3169</v>
      </c>
      <c r="M70">
        <v>3.39</v>
      </c>
      <c r="N70">
        <v>50</v>
      </c>
      <c r="O70">
        <v>45</v>
      </c>
      <c r="P70" t="s">
        <v>3169</v>
      </c>
      <c r="Q70">
        <v>4.5</v>
      </c>
      <c r="R70">
        <v>385</v>
      </c>
      <c r="S70" t="s">
        <v>3175</v>
      </c>
      <c r="T70" t="s">
        <v>3169</v>
      </c>
      <c r="U70" t="s">
        <v>3176</v>
      </c>
    </row>
    <row r="71" spans="1:21" hidden="1" x14ac:dyDescent="0.3">
      <c r="A71" t="b">
        <f>$O71&lt;=Summary!$B$3</f>
        <v>0</v>
      </c>
      <c r="B71">
        <v>200094645</v>
      </c>
      <c r="C71">
        <v>10609354</v>
      </c>
      <c r="D71" t="s">
        <v>3185</v>
      </c>
      <c r="E71" t="s">
        <v>3186</v>
      </c>
      <c r="F71" t="s">
        <v>3169</v>
      </c>
      <c r="G71" t="s">
        <v>1716</v>
      </c>
      <c r="H71" t="s">
        <v>3172</v>
      </c>
      <c r="I71" t="s">
        <v>3173</v>
      </c>
      <c r="J71" t="s">
        <v>3174</v>
      </c>
      <c r="K71">
        <v>87</v>
      </c>
      <c r="L71" t="s">
        <v>3169</v>
      </c>
      <c r="M71">
        <v>3.48</v>
      </c>
      <c r="N71">
        <v>80</v>
      </c>
      <c r="O71">
        <v>75</v>
      </c>
      <c r="P71" t="s">
        <v>3169</v>
      </c>
      <c r="Q71">
        <v>4.5</v>
      </c>
      <c r="R71">
        <v>292</v>
      </c>
      <c r="S71" t="s">
        <v>3175</v>
      </c>
      <c r="T71" t="s">
        <v>3169</v>
      </c>
      <c r="U71" t="s">
        <v>3176</v>
      </c>
    </row>
    <row r="72" spans="1:21" hidden="1" x14ac:dyDescent="0.3">
      <c r="A72" t="b">
        <f>$O72&lt;=Summary!$B$3</f>
        <v>0</v>
      </c>
      <c r="B72">
        <v>200094646</v>
      </c>
      <c r="C72">
        <v>10609354</v>
      </c>
      <c r="D72" t="s">
        <v>3185</v>
      </c>
      <c r="E72" t="s">
        <v>1396</v>
      </c>
      <c r="F72" t="s">
        <v>3169</v>
      </c>
      <c r="G72" t="s">
        <v>1716</v>
      </c>
      <c r="H72" t="s">
        <v>3172</v>
      </c>
      <c r="I72" t="s">
        <v>3173</v>
      </c>
      <c r="J72" t="s">
        <v>3174</v>
      </c>
      <c r="K72">
        <v>87</v>
      </c>
      <c r="L72" t="s">
        <v>3169</v>
      </c>
      <c r="M72">
        <v>3.48</v>
      </c>
      <c r="N72">
        <v>80</v>
      </c>
      <c r="O72">
        <v>75</v>
      </c>
      <c r="P72" t="s">
        <v>3169</v>
      </c>
      <c r="Q72">
        <v>4.5</v>
      </c>
      <c r="R72">
        <v>292</v>
      </c>
      <c r="S72" t="s">
        <v>3175</v>
      </c>
      <c r="T72" t="s">
        <v>3169</v>
      </c>
      <c r="U72" t="s">
        <v>3176</v>
      </c>
    </row>
    <row r="73" spans="1:21" hidden="1" x14ac:dyDescent="0.3">
      <c r="A73" t="b">
        <f>$O73&lt;=Summary!$B$3</f>
        <v>0</v>
      </c>
      <c r="B73">
        <v>202245812</v>
      </c>
      <c r="C73" t="s">
        <v>3169</v>
      </c>
      <c r="D73" t="s">
        <v>3170</v>
      </c>
      <c r="E73" t="s">
        <v>3182</v>
      </c>
      <c r="F73" t="s">
        <v>3169</v>
      </c>
      <c r="G73" t="s">
        <v>2619</v>
      </c>
      <c r="H73" t="s">
        <v>3172</v>
      </c>
      <c r="I73" t="s">
        <v>3173</v>
      </c>
      <c r="J73" t="s">
        <v>3174</v>
      </c>
      <c r="K73">
        <v>89</v>
      </c>
      <c r="L73" t="s">
        <v>3169</v>
      </c>
      <c r="M73">
        <v>3.7</v>
      </c>
      <c r="N73">
        <v>80</v>
      </c>
      <c r="O73">
        <v>72</v>
      </c>
      <c r="P73" t="s">
        <v>3169</v>
      </c>
      <c r="Q73">
        <v>5</v>
      </c>
      <c r="R73">
        <v>100</v>
      </c>
      <c r="S73" t="s">
        <v>3175</v>
      </c>
      <c r="T73" t="s">
        <v>3169</v>
      </c>
      <c r="U73" t="s">
        <v>3176</v>
      </c>
    </row>
    <row r="74" spans="1:21" hidden="1" x14ac:dyDescent="0.3">
      <c r="A74" t="b">
        <f>$O74&lt;=Summary!$B$3</f>
        <v>0</v>
      </c>
      <c r="B74">
        <v>202245813</v>
      </c>
      <c r="C74" t="s">
        <v>3169</v>
      </c>
      <c r="D74" t="s">
        <v>3170</v>
      </c>
      <c r="E74" t="s">
        <v>3184</v>
      </c>
      <c r="F74" t="s">
        <v>3169</v>
      </c>
      <c r="G74" t="s">
        <v>2851</v>
      </c>
      <c r="H74" t="s">
        <v>3172</v>
      </c>
      <c r="I74" t="s">
        <v>3173</v>
      </c>
      <c r="J74" t="s">
        <v>3174</v>
      </c>
      <c r="K74">
        <v>89</v>
      </c>
      <c r="L74" t="s">
        <v>3169</v>
      </c>
      <c r="M74">
        <v>3.7</v>
      </c>
      <c r="N74">
        <v>80</v>
      </c>
      <c r="O74">
        <v>72</v>
      </c>
      <c r="P74" t="s">
        <v>3169</v>
      </c>
      <c r="Q74">
        <v>5</v>
      </c>
      <c r="R74">
        <v>100</v>
      </c>
      <c r="S74" t="s">
        <v>3175</v>
      </c>
      <c r="T74" t="s">
        <v>3169</v>
      </c>
      <c r="U74" t="s">
        <v>3176</v>
      </c>
    </row>
    <row r="75" spans="1:21" hidden="1" x14ac:dyDescent="0.3">
      <c r="A75" t="b">
        <f>$O75&lt;=Summary!$B$3</f>
        <v>1</v>
      </c>
      <c r="B75">
        <v>202266562</v>
      </c>
      <c r="C75" t="s">
        <v>3169</v>
      </c>
      <c r="D75" t="s">
        <v>3170</v>
      </c>
      <c r="E75" t="s">
        <v>3182</v>
      </c>
      <c r="F75" t="s">
        <v>3169</v>
      </c>
      <c r="G75" t="s">
        <v>2606</v>
      </c>
      <c r="H75" t="s">
        <v>3172</v>
      </c>
      <c r="I75" t="s">
        <v>3173</v>
      </c>
      <c r="J75" t="s">
        <v>3177</v>
      </c>
      <c r="K75">
        <v>67</v>
      </c>
      <c r="L75" t="s">
        <v>3169</v>
      </c>
      <c r="M75">
        <v>3.5</v>
      </c>
      <c r="N75">
        <v>50</v>
      </c>
      <c r="O75">
        <v>45</v>
      </c>
      <c r="P75" t="s">
        <v>3169</v>
      </c>
      <c r="Q75">
        <v>5</v>
      </c>
      <c r="R75">
        <v>100</v>
      </c>
      <c r="S75" t="s">
        <v>3175</v>
      </c>
      <c r="T75" t="s">
        <v>3169</v>
      </c>
      <c r="U75" t="s">
        <v>3176</v>
      </c>
    </row>
    <row r="76" spans="1:21" hidden="1" x14ac:dyDescent="0.3">
      <c r="A76" t="b">
        <f>$O76&lt;=Summary!$B$3</f>
        <v>0</v>
      </c>
      <c r="B76">
        <v>202266565</v>
      </c>
      <c r="C76" t="s">
        <v>3169</v>
      </c>
      <c r="D76" t="s">
        <v>3170</v>
      </c>
      <c r="E76" t="s">
        <v>3184</v>
      </c>
      <c r="F76" t="s">
        <v>3169</v>
      </c>
      <c r="G76" t="s">
        <v>2783</v>
      </c>
      <c r="H76" t="s">
        <v>3172</v>
      </c>
      <c r="I76" t="s">
        <v>3173</v>
      </c>
      <c r="J76" t="s">
        <v>3174</v>
      </c>
      <c r="K76">
        <v>75</v>
      </c>
      <c r="L76" t="s">
        <v>3169</v>
      </c>
      <c r="M76">
        <v>3.7</v>
      </c>
      <c r="N76">
        <v>65</v>
      </c>
      <c r="O76">
        <v>59</v>
      </c>
      <c r="P76" t="s">
        <v>3169</v>
      </c>
      <c r="Q76">
        <v>5</v>
      </c>
      <c r="R76">
        <v>100</v>
      </c>
      <c r="S76" t="s">
        <v>3175</v>
      </c>
      <c r="T76" t="s">
        <v>3169</v>
      </c>
      <c r="U76" t="s">
        <v>3176</v>
      </c>
    </row>
    <row r="77" spans="1:21" hidden="1" x14ac:dyDescent="0.3">
      <c r="A77" t="b">
        <f>$O77&lt;=Summary!$B$3</f>
        <v>0</v>
      </c>
      <c r="B77">
        <v>204835481</v>
      </c>
      <c r="C77" t="s">
        <v>3169</v>
      </c>
      <c r="D77" t="s">
        <v>3185</v>
      </c>
      <c r="E77" t="s">
        <v>3186</v>
      </c>
      <c r="F77" t="s">
        <v>3169</v>
      </c>
      <c r="G77" t="s">
        <v>1714</v>
      </c>
      <c r="H77" t="s">
        <v>3172</v>
      </c>
      <c r="I77" t="s">
        <v>3173</v>
      </c>
      <c r="J77" t="s">
        <v>3174</v>
      </c>
      <c r="K77">
        <v>77</v>
      </c>
      <c r="L77" t="s">
        <v>3169</v>
      </c>
      <c r="M77">
        <v>3.46</v>
      </c>
      <c r="N77">
        <v>65</v>
      </c>
      <c r="O77">
        <v>64</v>
      </c>
      <c r="P77" t="s">
        <v>3169</v>
      </c>
      <c r="Q77">
        <v>4.5</v>
      </c>
      <c r="R77">
        <v>370</v>
      </c>
      <c r="S77" t="s">
        <v>3175</v>
      </c>
      <c r="T77" t="s">
        <v>3169</v>
      </c>
      <c r="U77" t="s">
        <v>3176</v>
      </c>
    </row>
    <row r="78" spans="1:21" hidden="1" x14ac:dyDescent="0.3">
      <c r="A78" t="b">
        <f>$O78&lt;=Summary!$B$3</f>
        <v>0</v>
      </c>
      <c r="B78">
        <v>205129172</v>
      </c>
      <c r="C78" t="s">
        <v>3169</v>
      </c>
      <c r="D78" t="s">
        <v>3185</v>
      </c>
      <c r="E78" t="s">
        <v>1396</v>
      </c>
      <c r="F78" t="s">
        <v>3169</v>
      </c>
      <c r="G78" t="s">
        <v>1714</v>
      </c>
      <c r="H78" t="s">
        <v>3172</v>
      </c>
      <c r="I78" t="s">
        <v>3173</v>
      </c>
      <c r="J78" t="s">
        <v>3174</v>
      </c>
      <c r="K78">
        <v>77</v>
      </c>
      <c r="L78" t="s">
        <v>3169</v>
      </c>
      <c r="M78">
        <v>3.46</v>
      </c>
      <c r="N78">
        <v>65</v>
      </c>
      <c r="O78">
        <v>64</v>
      </c>
      <c r="P78" t="s">
        <v>3169</v>
      </c>
      <c r="Q78">
        <v>4.5</v>
      </c>
      <c r="R78">
        <v>370</v>
      </c>
      <c r="S78" t="s">
        <v>3175</v>
      </c>
      <c r="T78" t="s">
        <v>3169</v>
      </c>
      <c r="U78" t="s">
        <v>3176</v>
      </c>
    </row>
    <row r="79" spans="1:21" hidden="1" x14ac:dyDescent="0.3">
      <c r="A79" t="b">
        <f>$O79&lt;=Summary!$B$3</f>
        <v>0</v>
      </c>
      <c r="B79">
        <v>205566389</v>
      </c>
      <c r="C79" t="s">
        <v>3169</v>
      </c>
      <c r="D79" t="s">
        <v>3185</v>
      </c>
      <c r="E79" t="s">
        <v>3182</v>
      </c>
      <c r="F79" t="s">
        <v>3169</v>
      </c>
      <c r="G79" t="s">
        <v>76</v>
      </c>
      <c r="H79" t="s">
        <v>3172</v>
      </c>
      <c r="I79" t="s">
        <v>3173</v>
      </c>
      <c r="J79" t="s">
        <v>3174</v>
      </c>
      <c r="K79">
        <v>75</v>
      </c>
      <c r="L79" t="s">
        <v>3169</v>
      </c>
      <c r="M79">
        <v>3.5</v>
      </c>
      <c r="N79">
        <v>65</v>
      </c>
      <c r="O79">
        <v>59</v>
      </c>
      <c r="P79" t="s">
        <v>3169</v>
      </c>
      <c r="Q79">
        <v>4.5</v>
      </c>
      <c r="R79">
        <v>409</v>
      </c>
      <c r="S79" t="s">
        <v>3175</v>
      </c>
      <c r="T79" t="s">
        <v>3169</v>
      </c>
      <c r="U79" t="s">
        <v>3176</v>
      </c>
    </row>
    <row r="80" spans="1:21" hidden="1" x14ac:dyDescent="0.3">
      <c r="A80" t="b">
        <f>$O80&lt;=Summary!$B$3</f>
        <v>1</v>
      </c>
      <c r="B80">
        <v>205566390</v>
      </c>
      <c r="C80" t="s">
        <v>3169</v>
      </c>
      <c r="D80" t="s">
        <v>3185</v>
      </c>
      <c r="E80" t="s">
        <v>3182</v>
      </c>
      <c r="F80" t="s">
        <v>3169</v>
      </c>
      <c r="G80" t="s">
        <v>77</v>
      </c>
      <c r="H80" t="s">
        <v>3172</v>
      </c>
      <c r="I80" t="s">
        <v>3173</v>
      </c>
      <c r="J80" t="s">
        <v>3177</v>
      </c>
      <c r="K80">
        <v>67</v>
      </c>
      <c r="L80" t="s">
        <v>3169</v>
      </c>
      <c r="M80">
        <v>3.75</v>
      </c>
      <c r="N80">
        <v>50</v>
      </c>
      <c r="O80">
        <v>45</v>
      </c>
      <c r="P80" t="s">
        <v>3169</v>
      </c>
      <c r="Q80">
        <v>4.5</v>
      </c>
      <c r="R80">
        <v>430</v>
      </c>
      <c r="S80" t="s">
        <v>3175</v>
      </c>
      <c r="T80" t="s">
        <v>3169</v>
      </c>
      <c r="U80" t="s">
        <v>3176</v>
      </c>
    </row>
    <row r="81" spans="1:21" hidden="1" x14ac:dyDescent="0.3">
      <c r="A81" t="b">
        <f>$O81&lt;=Summary!$B$3</f>
        <v>0</v>
      </c>
      <c r="B81">
        <v>205566391</v>
      </c>
      <c r="C81" t="s">
        <v>3169</v>
      </c>
      <c r="D81" t="s">
        <v>3185</v>
      </c>
      <c r="E81" t="s">
        <v>3182</v>
      </c>
      <c r="F81" t="s">
        <v>3169</v>
      </c>
      <c r="G81" t="s">
        <v>78</v>
      </c>
      <c r="H81" t="s">
        <v>3172</v>
      </c>
      <c r="I81" t="s">
        <v>3173</v>
      </c>
      <c r="J81" t="s">
        <v>3174</v>
      </c>
      <c r="K81">
        <v>75</v>
      </c>
      <c r="L81" t="s">
        <v>3169</v>
      </c>
      <c r="M81">
        <v>3.85</v>
      </c>
      <c r="N81">
        <v>65</v>
      </c>
      <c r="O81">
        <v>59</v>
      </c>
      <c r="P81" t="s">
        <v>3169</v>
      </c>
      <c r="Q81">
        <v>4.5</v>
      </c>
      <c r="R81">
        <v>457</v>
      </c>
      <c r="S81" t="s">
        <v>3175</v>
      </c>
      <c r="T81" t="s">
        <v>3169</v>
      </c>
      <c r="U81" t="s">
        <v>3176</v>
      </c>
    </row>
    <row r="82" spans="1:21" hidden="1" x14ac:dyDescent="0.3">
      <c r="A82" t="b">
        <f>$O82&lt;=Summary!$B$3</f>
        <v>1</v>
      </c>
      <c r="B82">
        <v>205566392</v>
      </c>
      <c r="C82" t="s">
        <v>3169</v>
      </c>
      <c r="D82" t="s">
        <v>3185</v>
      </c>
      <c r="E82" t="s">
        <v>3182</v>
      </c>
      <c r="F82" t="s">
        <v>3169</v>
      </c>
      <c r="G82" t="s">
        <v>79</v>
      </c>
      <c r="H82" t="s">
        <v>3172</v>
      </c>
      <c r="I82" t="s">
        <v>3173</v>
      </c>
      <c r="J82" t="s">
        <v>3177</v>
      </c>
      <c r="K82">
        <v>60</v>
      </c>
      <c r="L82" t="s">
        <v>3169</v>
      </c>
      <c r="M82">
        <v>3.5</v>
      </c>
      <c r="N82">
        <v>40</v>
      </c>
      <c r="O82">
        <v>36</v>
      </c>
      <c r="P82" t="s">
        <v>3169</v>
      </c>
      <c r="Q82">
        <v>4.5</v>
      </c>
      <c r="R82">
        <v>430</v>
      </c>
      <c r="S82" t="s">
        <v>3175</v>
      </c>
      <c r="T82" t="s">
        <v>3169</v>
      </c>
      <c r="U82" t="s">
        <v>3176</v>
      </c>
    </row>
    <row r="83" spans="1:21" hidden="1" x14ac:dyDescent="0.3">
      <c r="A83" t="b">
        <f>$O83&lt;=Summary!$B$3</f>
        <v>1</v>
      </c>
      <c r="B83">
        <v>205566393</v>
      </c>
      <c r="C83" t="s">
        <v>3169</v>
      </c>
      <c r="D83" t="s">
        <v>3185</v>
      </c>
      <c r="E83" t="s">
        <v>3182</v>
      </c>
      <c r="F83" t="s">
        <v>3169</v>
      </c>
      <c r="G83" t="s">
        <v>80</v>
      </c>
      <c r="H83" t="s">
        <v>3172</v>
      </c>
      <c r="I83" t="s">
        <v>3173</v>
      </c>
      <c r="J83" t="s">
        <v>3177</v>
      </c>
      <c r="K83">
        <v>67</v>
      </c>
      <c r="L83" t="s">
        <v>3169</v>
      </c>
      <c r="M83">
        <v>3.5</v>
      </c>
      <c r="N83">
        <v>50</v>
      </c>
      <c r="O83">
        <v>45</v>
      </c>
      <c r="P83" t="s">
        <v>3169</v>
      </c>
      <c r="Q83">
        <v>4.5</v>
      </c>
      <c r="R83">
        <v>400</v>
      </c>
      <c r="S83" t="s">
        <v>3175</v>
      </c>
      <c r="T83" t="s">
        <v>3169</v>
      </c>
      <c r="U83" t="s">
        <v>3176</v>
      </c>
    </row>
    <row r="84" spans="1:21" hidden="1" x14ac:dyDescent="0.3">
      <c r="A84" t="b">
        <f>$O84&lt;=Summary!$B$3</f>
        <v>0</v>
      </c>
      <c r="B84">
        <v>205566394</v>
      </c>
      <c r="C84" t="s">
        <v>3169</v>
      </c>
      <c r="D84" t="s">
        <v>3185</v>
      </c>
      <c r="E84" t="s">
        <v>3182</v>
      </c>
      <c r="F84" t="s">
        <v>3169</v>
      </c>
      <c r="G84" t="s">
        <v>81</v>
      </c>
      <c r="H84" t="s">
        <v>3172</v>
      </c>
      <c r="I84" t="s">
        <v>3173</v>
      </c>
      <c r="J84" t="s">
        <v>3174</v>
      </c>
      <c r="K84">
        <v>87</v>
      </c>
      <c r="L84" t="s">
        <v>3169</v>
      </c>
      <c r="M84">
        <v>3.5</v>
      </c>
      <c r="N84">
        <v>80</v>
      </c>
      <c r="O84">
        <v>72</v>
      </c>
      <c r="P84" t="s">
        <v>3169</v>
      </c>
      <c r="Q84">
        <v>4.5</v>
      </c>
      <c r="R84">
        <v>398</v>
      </c>
      <c r="S84" t="s">
        <v>3175</v>
      </c>
      <c r="T84" t="s">
        <v>3169</v>
      </c>
      <c r="U84" t="s">
        <v>3176</v>
      </c>
    </row>
    <row r="85" spans="1:21" hidden="1" x14ac:dyDescent="0.3">
      <c r="A85" t="b">
        <f>$O85&lt;=Summary!$B$3</f>
        <v>1</v>
      </c>
      <c r="B85">
        <v>205566395</v>
      </c>
      <c r="C85" t="s">
        <v>3169</v>
      </c>
      <c r="D85" t="s">
        <v>3185</v>
      </c>
      <c r="E85" t="s">
        <v>3182</v>
      </c>
      <c r="F85" t="s">
        <v>3169</v>
      </c>
      <c r="G85" t="s">
        <v>82</v>
      </c>
      <c r="H85" t="s">
        <v>3172</v>
      </c>
      <c r="I85" t="s">
        <v>3173</v>
      </c>
      <c r="J85" t="s">
        <v>3177</v>
      </c>
      <c r="K85">
        <v>60</v>
      </c>
      <c r="L85" t="s">
        <v>3169</v>
      </c>
      <c r="M85">
        <v>3.75</v>
      </c>
      <c r="N85">
        <v>40</v>
      </c>
      <c r="O85">
        <v>36</v>
      </c>
      <c r="P85" t="s">
        <v>3169</v>
      </c>
      <c r="Q85">
        <v>4.5</v>
      </c>
      <c r="R85">
        <v>434</v>
      </c>
      <c r="S85" t="s">
        <v>3175</v>
      </c>
      <c r="T85" t="s">
        <v>3169</v>
      </c>
      <c r="U85" t="s">
        <v>3176</v>
      </c>
    </row>
    <row r="86" spans="1:21" hidden="1" x14ac:dyDescent="0.3">
      <c r="A86" t="b">
        <f>$O86&lt;=Summary!$B$3</f>
        <v>0</v>
      </c>
      <c r="B86">
        <v>205566396</v>
      </c>
      <c r="C86" t="s">
        <v>3169</v>
      </c>
      <c r="D86" t="s">
        <v>3185</v>
      </c>
      <c r="E86" t="s">
        <v>3182</v>
      </c>
      <c r="F86" t="s">
        <v>3169</v>
      </c>
      <c r="G86" t="s">
        <v>83</v>
      </c>
      <c r="H86" t="s">
        <v>3172</v>
      </c>
      <c r="I86" t="s">
        <v>3173</v>
      </c>
      <c r="J86" t="s">
        <v>3174</v>
      </c>
      <c r="K86">
        <v>87</v>
      </c>
      <c r="L86" t="s">
        <v>3169</v>
      </c>
      <c r="M86">
        <v>4</v>
      </c>
      <c r="N86">
        <v>80</v>
      </c>
      <c r="O86">
        <v>72</v>
      </c>
      <c r="P86" t="s">
        <v>3169</v>
      </c>
      <c r="Q86">
        <v>4.5</v>
      </c>
      <c r="R86">
        <v>447</v>
      </c>
      <c r="S86" t="s">
        <v>3175</v>
      </c>
      <c r="T86" t="s">
        <v>3169</v>
      </c>
      <c r="U86" t="s">
        <v>3176</v>
      </c>
    </row>
    <row r="87" spans="1:21" x14ac:dyDescent="0.3">
      <c r="A87" t="b">
        <f>$O87&lt;=Summary!$B$3</f>
        <v>1</v>
      </c>
      <c r="B87">
        <v>205566397</v>
      </c>
      <c r="C87" t="s">
        <v>3169</v>
      </c>
      <c r="D87" t="s">
        <v>3185</v>
      </c>
      <c r="E87" t="s">
        <v>3182</v>
      </c>
      <c r="F87" t="s">
        <v>3169</v>
      </c>
      <c r="G87" t="s">
        <v>84</v>
      </c>
      <c r="H87" t="s">
        <v>3172</v>
      </c>
      <c r="I87" t="s">
        <v>3173</v>
      </c>
      <c r="J87" t="s">
        <v>3187</v>
      </c>
      <c r="K87">
        <v>46</v>
      </c>
      <c r="L87" t="s">
        <v>3169</v>
      </c>
      <c r="M87">
        <v>3.45</v>
      </c>
      <c r="N87">
        <v>40</v>
      </c>
      <c r="O87">
        <v>36</v>
      </c>
      <c r="P87" t="s">
        <v>3169</v>
      </c>
      <c r="Q87">
        <v>2.2999999999999998</v>
      </c>
      <c r="R87">
        <v>432</v>
      </c>
      <c r="S87" t="s">
        <v>3175</v>
      </c>
      <c r="T87" t="s">
        <v>3169</v>
      </c>
      <c r="U87" t="s">
        <v>3176</v>
      </c>
    </row>
    <row r="88" spans="1:21" hidden="1" x14ac:dyDescent="0.3">
      <c r="A88" t="b">
        <f>$O88&lt;=Summary!$B$3</f>
        <v>1</v>
      </c>
      <c r="B88">
        <v>205566398</v>
      </c>
      <c r="C88" t="s">
        <v>3169</v>
      </c>
      <c r="D88" t="s">
        <v>3185</v>
      </c>
      <c r="E88" t="s">
        <v>3182</v>
      </c>
      <c r="F88" t="s">
        <v>3169</v>
      </c>
      <c r="G88" t="s">
        <v>86</v>
      </c>
      <c r="H88" t="s">
        <v>3172</v>
      </c>
      <c r="I88" t="s">
        <v>3173</v>
      </c>
      <c r="J88" t="s">
        <v>3177</v>
      </c>
      <c r="K88">
        <v>52</v>
      </c>
      <c r="L88" t="s">
        <v>3169</v>
      </c>
      <c r="M88">
        <v>3.75</v>
      </c>
      <c r="N88">
        <v>50</v>
      </c>
      <c r="O88">
        <v>45</v>
      </c>
      <c r="P88" t="s">
        <v>3169</v>
      </c>
      <c r="Q88">
        <v>2.2999999999999998</v>
      </c>
      <c r="R88">
        <v>423</v>
      </c>
      <c r="S88" t="s">
        <v>3175</v>
      </c>
      <c r="T88" t="s">
        <v>3169</v>
      </c>
      <c r="U88" t="s">
        <v>3176</v>
      </c>
    </row>
    <row r="89" spans="1:21" hidden="1" x14ac:dyDescent="0.3">
      <c r="A89" t="b">
        <f>$O89&lt;=Summary!$B$3</f>
        <v>0</v>
      </c>
      <c r="B89">
        <v>205566399</v>
      </c>
      <c r="C89" t="s">
        <v>3169</v>
      </c>
      <c r="D89" t="s">
        <v>3185</v>
      </c>
      <c r="E89" t="s">
        <v>3182</v>
      </c>
      <c r="F89" t="s">
        <v>3169</v>
      </c>
      <c r="G89" t="s">
        <v>87</v>
      </c>
      <c r="H89" t="s">
        <v>3172</v>
      </c>
      <c r="I89" t="s">
        <v>3173</v>
      </c>
      <c r="J89" t="s">
        <v>3177</v>
      </c>
      <c r="K89">
        <v>54</v>
      </c>
      <c r="L89" t="s">
        <v>3169</v>
      </c>
      <c r="M89">
        <v>3.55</v>
      </c>
      <c r="N89">
        <v>65</v>
      </c>
      <c r="O89">
        <v>59</v>
      </c>
      <c r="P89" t="s">
        <v>3169</v>
      </c>
      <c r="Q89">
        <v>2.2999999999999998</v>
      </c>
      <c r="R89">
        <v>407</v>
      </c>
      <c r="S89" t="s">
        <v>3175</v>
      </c>
      <c r="T89" t="s">
        <v>3169</v>
      </c>
      <c r="U89" t="s">
        <v>3176</v>
      </c>
    </row>
    <row r="90" spans="1:21" hidden="1" x14ac:dyDescent="0.3">
      <c r="A90" t="b">
        <f>$O90&lt;=Summary!$B$3</f>
        <v>0</v>
      </c>
      <c r="B90">
        <v>205566400</v>
      </c>
      <c r="C90" t="s">
        <v>3169</v>
      </c>
      <c r="D90" t="s">
        <v>3185</v>
      </c>
      <c r="E90" t="s">
        <v>3182</v>
      </c>
      <c r="F90" t="s">
        <v>3169</v>
      </c>
      <c r="G90" t="s">
        <v>88</v>
      </c>
      <c r="H90" t="s">
        <v>3172</v>
      </c>
      <c r="I90" t="s">
        <v>3173</v>
      </c>
      <c r="J90" t="s">
        <v>3177</v>
      </c>
      <c r="K90">
        <v>67</v>
      </c>
      <c r="L90" t="s">
        <v>3169</v>
      </c>
      <c r="M90">
        <v>3.7</v>
      </c>
      <c r="N90">
        <v>80</v>
      </c>
      <c r="O90">
        <v>72</v>
      </c>
      <c r="P90" t="s">
        <v>3169</v>
      </c>
      <c r="Q90">
        <v>2.2999999999999998</v>
      </c>
      <c r="R90">
        <v>445</v>
      </c>
      <c r="S90" t="s">
        <v>3175</v>
      </c>
      <c r="T90" t="s">
        <v>3169</v>
      </c>
      <c r="U90" t="s">
        <v>3176</v>
      </c>
    </row>
    <row r="91" spans="1:21" hidden="1" x14ac:dyDescent="0.3">
      <c r="A91" t="b">
        <f>$O91&lt;=Summary!$B$3</f>
        <v>1</v>
      </c>
      <c r="B91">
        <v>205574631</v>
      </c>
      <c r="C91" t="s">
        <v>3169</v>
      </c>
      <c r="D91" t="s">
        <v>3185</v>
      </c>
      <c r="E91" t="s">
        <v>3184</v>
      </c>
      <c r="F91" t="s">
        <v>3169</v>
      </c>
      <c r="G91" t="s">
        <v>90</v>
      </c>
      <c r="H91" t="s">
        <v>3172</v>
      </c>
      <c r="I91" t="s">
        <v>3173</v>
      </c>
      <c r="J91" t="s">
        <v>3177</v>
      </c>
      <c r="K91">
        <v>60</v>
      </c>
      <c r="L91" t="s">
        <v>3169</v>
      </c>
      <c r="M91">
        <v>3.5</v>
      </c>
      <c r="N91">
        <v>40</v>
      </c>
      <c r="O91">
        <v>36</v>
      </c>
      <c r="P91" t="s">
        <v>3169</v>
      </c>
      <c r="Q91">
        <v>4.5</v>
      </c>
      <c r="R91">
        <v>423</v>
      </c>
      <c r="S91" t="s">
        <v>3175</v>
      </c>
      <c r="T91" t="s">
        <v>3169</v>
      </c>
      <c r="U91" t="s">
        <v>3176</v>
      </c>
    </row>
    <row r="92" spans="1:21" hidden="1" x14ac:dyDescent="0.3">
      <c r="A92" t="b">
        <f>$O92&lt;=Summary!$B$3</f>
        <v>1</v>
      </c>
      <c r="B92">
        <v>205574632</v>
      </c>
      <c r="C92" t="s">
        <v>3169</v>
      </c>
      <c r="D92" t="s">
        <v>3185</v>
      </c>
      <c r="E92" t="s">
        <v>3184</v>
      </c>
      <c r="F92" t="s">
        <v>3169</v>
      </c>
      <c r="G92" t="s">
        <v>91</v>
      </c>
      <c r="H92" t="s">
        <v>3172</v>
      </c>
      <c r="I92" t="s">
        <v>3173</v>
      </c>
      <c r="J92" t="s">
        <v>3177</v>
      </c>
      <c r="K92">
        <v>67</v>
      </c>
      <c r="L92" t="s">
        <v>3169</v>
      </c>
      <c r="M92">
        <v>3.5</v>
      </c>
      <c r="N92">
        <v>50</v>
      </c>
      <c r="O92">
        <v>45</v>
      </c>
      <c r="P92" t="s">
        <v>3169</v>
      </c>
      <c r="Q92">
        <v>4.5</v>
      </c>
      <c r="R92">
        <v>400</v>
      </c>
      <c r="S92" t="s">
        <v>3175</v>
      </c>
      <c r="T92" t="s">
        <v>3169</v>
      </c>
      <c r="U92" t="s">
        <v>3176</v>
      </c>
    </row>
    <row r="93" spans="1:21" hidden="1" x14ac:dyDescent="0.3">
      <c r="A93" t="b">
        <f>$O93&lt;=Summary!$B$3</f>
        <v>0</v>
      </c>
      <c r="B93">
        <v>205574633</v>
      </c>
      <c r="C93" t="s">
        <v>3169</v>
      </c>
      <c r="D93" t="s">
        <v>3185</v>
      </c>
      <c r="E93" t="s">
        <v>3184</v>
      </c>
      <c r="F93" t="s">
        <v>3169</v>
      </c>
      <c r="G93" t="s">
        <v>92</v>
      </c>
      <c r="H93" t="s">
        <v>3172</v>
      </c>
      <c r="I93" t="s">
        <v>3173</v>
      </c>
      <c r="J93" t="s">
        <v>3174</v>
      </c>
      <c r="K93">
        <v>75</v>
      </c>
      <c r="L93" t="s">
        <v>3169</v>
      </c>
      <c r="M93">
        <v>3.5</v>
      </c>
      <c r="N93">
        <v>65</v>
      </c>
      <c r="O93">
        <v>59</v>
      </c>
      <c r="P93" t="s">
        <v>3169</v>
      </c>
      <c r="Q93">
        <v>4.5</v>
      </c>
      <c r="R93">
        <v>409</v>
      </c>
      <c r="S93" t="s">
        <v>3175</v>
      </c>
      <c r="T93" t="s">
        <v>3169</v>
      </c>
      <c r="U93" t="s">
        <v>3176</v>
      </c>
    </row>
    <row r="94" spans="1:21" hidden="1" x14ac:dyDescent="0.3">
      <c r="A94" t="b">
        <f>$O94&lt;=Summary!$B$3</f>
        <v>0</v>
      </c>
      <c r="B94">
        <v>205574634</v>
      </c>
      <c r="C94" t="s">
        <v>3169</v>
      </c>
      <c r="D94" t="s">
        <v>3185</v>
      </c>
      <c r="E94" t="s">
        <v>3184</v>
      </c>
      <c r="F94" t="s">
        <v>3169</v>
      </c>
      <c r="G94" t="s">
        <v>93</v>
      </c>
      <c r="H94" t="s">
        <v>3172</v>
      </c>
      <c r="I94" t="s">
        <v>3173</v>
      </c>
      <c r="J94" t="s">
        <v>3174</v>
      </c>
      <c r="K94">
        <v>87</v>
      </c>
      <c r="L94" t="s">
        <v>3169</v>
      </c>
      <c r="M94">
        <v>3.5</v>
      </c>
      <c r="N94">
        <v>80</v>
      </c>
      <c r="O94">
        <v>72</v>
      </c>
      <c r="P94" t="s">
        <v>3169</v>
      </c>
      <c r="Q94">
        <v>4.5</v>
      </c>
      <c r="R94">
        <v>398</v>
      </c>
      <c r="S94" t="s">
        <v>3175</v>
      </c>
      <c r="T94" t="s">
        <v>3169</v>
      </c>
      <c r="U94" t="s">
        <v>3176</v>
      </c>
    </row>
    <row r="95" spans="1:21" hidden="1" x14ac:dyDescent="0.3">
      <c r="A95" t="b">
        <f>$O95&lt;=Summary!$B$3</f>
        <v>1</v>
      </c>
      <c r="B95">
        <v>205574635</v>
      </c>
      <c r="C95" t="s">
        <v>3169</v>
      </c>
      <c r="D95" t="s">
        <v>3185</v>
      </c>
      <c r="E95" t="s">
        <v>3182</v>
      </c>
      <c r="F95" t="s">
        <v>3169</v>
      </c>
      <c r="G95" t="s">
        <v>94</v>
      </c>
      <c r="H95" t="s">
        <v>3172</v>
      </c>
      <c r="I95" t="s">
        <v>3173</v>
      </c>
      <c r="J95" t="s">
        <v>3177</v>
      </c>
      <c r="K95">
        <v>60</v>
      </c>
      <c r="L95" t="s">
        <v>3169</v>
      </c>
      <c r="M95">
        <v>3.75</v>
      </c>
      <c r="N95">
        <v>40</v>
      </c>
      <c r="O95">
        <v>36</v>
      </c>
      <c r="P95" t="s">
        <v>3169</v>
      </c>
      <c r="Q95">
        <v>4.5</v>
      </c>
      <c r="R95">
        <v>434</v>
      </c>
      <c r="S95" t="s">
        <v>3175</v>
      </c>
      <c r="T95" t="s">
        <v>3169</v>
      </c>
      <c r="U95" t="s">
        <v>3176</v>
      </c>
    </row>
    <row r="96" spans="1:21" hidden="1" x14ac:dyDescent="0.3">
      <c r="A96" t="b">
        <f>$O96&lt;=Summary!$B$3</f>
        <v>1</v>
      </c>
      <c r="B96">
        <v>205574636</v>
      </c>
      <c r="C96" t="s">
        <v>3169</v>
      </c>
      <c r="D96" t="s">
        <v>3185</v>
      </c>
      <c r="E96" t="s">
        <v>3182</v>
      </c>
      <c r="F96" t="s">
        <v>3169</v>
      </c>
      <c r="G96" t="s">
        <v>95</v>
      </c>
      <c r="H96" t="s">
        <v>3172</v>
      </c>
      <c r="I96" t="s">
        <v>3173</v>
      </c>
      <c r="J96" t="s">
        <v>3177</v>
      </c>
      <c r="K96">
        <v>60</v>
      </c>
      <c r="L96" t="s">
        <v>3169</v>
      </c>
      <c r="M96">
        <v>3.75</v>
      </c>
      <c r="N96">
        <v>40</v>
      </c>
      <c r="O96">
        <v>36</v>
      </c>
      <c r="P96" t="s">
        <v>3169</v>
      </c>
      <c r="Q96">
        <v>4.5</v>
      </c>
      <c r="R96">
        <v>434</v>
      </c>
      <c r="S96" t="s">
        <v>3175</v>
      </c>
      <c r="T96" t="s">
        <v>3169</v>
      </c>
      <c r="U96" t="s">
        <v>3176</v>
      </c>
    </row>
    <row r="97" spans="1:21" hidden="1" x14ac:dyDescent="0.3">
      <c r="A97" t="b">
        <f>$O97&lt;=Summary!$B$3</f>
        <v>1</v>
      </c>
      <c r="B97">
        <v>205574637</v>
      </c>
      <c r="C97" t="s">
        <v>3169</v>
      </c>
      <c r="D97" t="s">
        <v>3185</v>
      </c>
      <c r="E97" t="s">
        <v>3182</v>
      </c>
      <c r="F97" t="s">
        <v>3169</v>
      </c>
      <c r="G97" t="s">
        <v>96</v>
      </c>
      <c r="H97" t="s">
        <v>3172</v>
      </c>
      <c r="I97" t="s">
        <v>3173</v>
      </c>
      <c r="J97" t="s">
        <v>3177</v>
      </c>
      <c r="K97">
        <v>60</v>
      </c>
      <c r="L97" t="s">
        <v>3169</v>
      </c>
      <c r="M97">
        <v>3.75</v>
      </c>
      <c r="N97">
        <v>40</v>
      </c>
      <c r="O97">
        <v>36</v>
      </c>
      <c r="P97" t="s">
        <v>3169</v>
      </c>
      <c r="Q97">
        <v>4.5</v>
      </c>
      <c r="R97">
        <v>434</v>
      </c>
      <c r="S97" t="s">
        <v>3175</v>
      </c>
      <c r="T97" t="s">
        <v>3169</v>
      </c>
      <c r="U97" t="s">
        <v>3176</v>
      </c>
    </row>
    <row r="98" spans="1:21" hidden="1" x14ac:dyDescent="0.3">
      <c r="A98" t="b">
        <f>$O98&lt;=Summary!$B$3</f>
        <v>1</v>
      </c>
      <c r="B98">
        <v>205574638</v>
      </c>
      <c r="C98" t="s">
        <v>3169</v>
      </c>
      <c r="D98" t="s">
        <v>3185</v>
      </c>
      <c r="E98" t="s">
        <v>3182</v>
      </c>
      <c r="F98" t="s">
        <v>3169</v>
      </c>
      <c r="G98" t="s">
        <v>97</v>
      </c>
      <c r="H98" t="s">
        <v>3172</v>
      </c>
      <c r="I98" t="s">
        <v>3173</v>
      </c>
      <c r="J98" t="s">
        <v>3177</v>
      </c>
      <c r="K98">
        <v>67</v>
      </c>
      <c r="L98" t="s">
        <v>3169</v>
      </c>
      <c r="M98">
        <v>3.75</v>
      </c>
      <c r="N98">
        <v>50</v>
      </c>
      <c r="O98">
        <v>45</v>
      </c>
      <c r="P98" t="s">
        <v>3169</v>
      </c>
      <c r="Q98">
        <v>4.5</v>
      </c>
      <c r="R98">
        <v>430</v>
      </c>
      <c r="S98" t="s">
        <v>3175</v>
      </c>
      <c r="T98" t="s">
        <v>3169</v>
      </c>
      <c r="U98" t="s">
        <v>3176</v>
      </c>
    </row>
    <row r="99" spans="1:21" hidden="1" x14ac:dyDescent="0.3">
      <c r="A99" t="b">
        <f>$O99&lt;=Summary!$B$3</f>
        <v>1</v>
      </c>
      <c r="B99">
        <v>205574639</v>
      </c>
      <c r="C99" t="s">
        <v>3169</v>
      </c>
      <c r="D99" t="s">
        <v>3185</v>
      </c>
      <c r="E99" t="s">
        <v>3182</v>
      </c>
      <c r="F99" t="s">
        <v>3169</v>
      </c>
      <c r="G99" t="s">
        <v>98</v>
      </c>
      <c r="H99" t="s">
        <v>3172</v>
      </c>
      <c r="I99" t="s">
        <v>3173</v>
      </c>
      <c r="J99" t="s">
        <v>3177</v>
      </c>
      <c r="K99">
        <v>67</v>
      </c>
      <c r="L99" t="s">
        <v>3169</v>
      </c>
      <c r="M99">
        <v>3.75</v>
      </c>
      <c r="N99">
        <v>50</v>
      </c>
      <c r="O99">
        <v>45</v>
      </c>
      <c r="P99" t="s">
        <v>3169</v>
      </c>
      <c r="Q99">
        <v>4.5</v>
      </c>
      <c r="R99">
        <v>430</v>
      </c>
      <c r="S99" t="s">
        <v>3175</v>
      </c>
      <c r="T99" t="s">
        <v>3169</v>
      </c>
      <c r="U99" t="s">
        <v>3176</v>
      </c>
    </row>
    <row r="100" spans="1:21" hidden="1" x14ac:dyDescent="0.3">
      <c r="A100" t="b">
        <f>$O100&lt;=Summary!$B$3</f>
        <v>1</v>
      </c>
      <c r="B100">
        <v>205574640</v>
      </c>
      <c r="C100" t="s">
        <v>3169</v>
      </c>
      <c r="D100" t="s">
        <v>3185</v>
      </c>
      <c r="E100" t="s">
        <v>3182</v>
      </c>
      <c r="F100" t="s">
        <v>3169</v>
      </c>
      <c r="G100" t="s">
        <v>99</v>
      </c>
      <c r="H100" t="s">
        <v>3172</v>
      </c>
      <c r="I100" t="s">
        <v>3173</v>
      </c>
      <c r="J100" t="s">
        <v>3177</v>
      </c>
      <c r="K100">
        <v>67</v>
      </c>
      <c r="L100" t="s">
        <v>3169</v>
      </c>
      <c r="M100">
        <v>3.75</v>
      </c>
      <c r="N100">
        <v>50</v>
      </c>
      <c r="O100">
        <v>45</v>
      </c>
      <c r="P100" t="s">
        <v>3169</v>
      </c>
      <c r="Q100">
        <v>4.5</v>
      </c>
      <c r="R100">
        <v>430</v>
      </c>
      <c r="S100" t="s">
        <v>3175</v>
      </c>
      <c r="T100" t="s">
        <v>3169</v>
      </c>
      <c r="U100" t="s">
        <v>3176</v>
      </c>
    </row>
    <row r="101" spans="1:21" hidden="1" x14ac:dyDescent="0.3">
      <c r="A101" t="b">
        <f>$O101&lt;=Summary!$B$3</f>
        <v>0</v>
      </c>
      <c r="B101">
        <v>205574641</v>
      </c>
      <c r="C101" t="s">
        <v>3169</v>
      </c>
      <c r="D101" t="s">
        <v>3185</v>
      </c>
      <c r="E101" t="s">
        <v>3182</v>
      </c>
      <c r="F101" t="s">
        <v>3169</v>
      </c>
      <c r="G101" t="s">
        <v>100</v>
      </c>
      <c r="H101" t="s">
        <v>3172</v>
      </c>
      <c r="I101" t="s">
        <v>3173</v>
      </c>
      <c r="J101" t="s">
        <v>3174</v>
      </c>
      <c r="K101">
        <v>75</v>
      </c>
      <c r="L101" t="s">
        <v>3169</v>
      </c>
      <c r="M101">
        <v>3.85</v>
      </c>
      <c r="N101">
        <v>65</v>
      </c>
      <c r="O101">
        <v>59</v>
      </c>
      <c r="P101" t="s">
        <v>3169</v>
      </c>
      <c r="Q101">
        <v>4.5</v>
      </c>
      <c r="R101">
        <v>457</v>
      </c>
      <c r="S101" t="s">
        <v>3175</v>
      </c>
      <c r="T101" t="s">
        <v>3169</v>
      </c>
      <c r="U101" t="s">
        <v>3176</v>
      </c>
    </row>
    <row r="102" spans="1:21" hidden="1" x14ac:dyDescent="0.3">
      <c r="A102" t="b">
        <f>$O102&lt;=Summary!$B$3</f>
        <v>0</v>
      </c>
      <c r="B102">
        <v>205574642</v>
      </c>
      <c r="C102" t="s">
        <v>3169</v>
      </c>
      <c r="D102" t="s">
        <v>3185</v>
      </c>
      <c r="E102" t="s">
        <v>3182</v>
      </c>
      <c r="F102" t="s">
        <v>3169</v>
      </c>
      <c r="G102" t="s">
        <v>101</v>
      </c>
      <c r="H102" t="s">
        <v>3172</v>
      </c>
      <c r="I102" t="s">
        <v>3173</v>
      </c>
      <c r="J102" t="s">
        <v>3174</v>
      </c>
      <c r="K102">
        <v>75</v>
      </c>
      <c r="L102" t="s">
        <v>3169</v>
      </c>
      <c r="M102">
        <v>3.85</v>
      </c>
      <c r="N102">
        <v>65</v>
      </c>
      <c r="O102">
        <v>59</v>
      </c>
      <c r="P102" t="s">
        <v>3169</v>
      </c>
      <c r="Q102">
        <v>4.5</v>
      </c>
      <c r="R102">
        <v>457</v>
      </c>
      <c r="S102" t="s">
        <v>3175</v>
      </c>
      <c r="T102" t="s">
        <v>3169</v>
      </c>
      <c r="U102" t="s">
        <v>3176</v>
      </c>
    </row>
    <row r="103" spans="1:21" hidden="1" x14ac:dyDescent="0.3">
      <c r="A103" t="b">
        <f>$O103&lt;=Summary!$B$3</f>
        <v>0</v>
      </c>
      <c r="B103">
        <v>205574643</v>
      </c>
      <c r="C103" t="s">
        <v>3169</v>
      </c>
      <c r="D103" t="s">
        <v>3185</v>
      </c>
      <c r="E103" t="s">
        <v>3182</v>
      </c>
      <c r="F103" t="s">
        <v>3169</v>
      </c>
      <c r="G103" t="s">
        <v>102</v>
      </c>
      <c r="H103" t="s">
        <v>3172</v>
      </c>
      <c r="I103" t="s">
        <v>3173</v>
      </c>
      <c r="J103" t="s">
        <v>3174</v>
      </c>
      <c r="K103">
        <v>75</v>
      </c>
      <c r="L103" t="s">
        <v>3169</v>
      </c>
      <c r="M103">
        <v>3.85</v>
      </c>
      <c r="N103">
        <v>65</v>
      </c>
      <c r="O103">
        <v>59</v>
      </c>
      <c r="P103" t="s">
        <v>3169</v>
      </c>
      <c r="Q103">
        <v>4.5</v>
      </c>
      <c r="R103">
        <v>457</v>
      </c>
      <c r="S103" t="s">
        <v>3175</v>
      </c>
      <c r="T103" t="s">
        <v>3169</v>
      </c>
      <c r="U103" t="s">
        <v>3176</v>
      </c>
    </row>
    <row r="104" spans="1:21" hidden="1" x14ac:dyDescent="0.3">
      <c r="A104" t="b">
        <f>$O104&lt;=Summary!$B$3</f>
        <v>0</v>
      </c>
      <c r="B104">
        <v>205574644</v>
      </c>
      <c r="C104" t="s">
        <v>3169</v>
      </c>
      <c r="D104" t="s">
        <v>3185</v>
      </c>
      <c r="E104" t="s">
        <v>3182</v>
      </c>
      <c r="F104" t="s">
        <v>3169</v>
      </c>
      <c r="G104" t="s">
        <v>103</v>
      </c>
      <c r="H104" t="s">
        <v>3172</v>
      </c>
      <c r="I104" t="s">
        <v>3173</v>
      </c>
      <c r="J104" t="s">
        <v>3174</v>
      </c>
      <c r="K104">
        <v>87</v>
      </c>
      <c r="L104" t="s">
        <v>3169</v>
      </c>
      <c r="M104">
        <v>4</v>
      </c>
      <c r="N104">
        <v>80</v>
      </c>
      <c r="O104">
        <v>72</v>
      </c>
      <c r="P104" t="s">
        <v>3169</v>
      </c>
      <c r="Q104">
        <v>4.5</v>
      </c>
      <c r="R104">
        <v>447</v>
      </c>
      <c r="S104" t="s">
        <v>3175</v>
      </c>
      <c r="T104" t="s">
        <v>3169</v>
      </c>
      <c r="U104" t="s">
        <v>3176</v>
      </c>
    </row>
    <row r="105" spans="1:21" hidden="1" x14ac:dyDescent="0.3">
      <c r="A105" t="b">
        <f>$O105&lt;=Summary!$B$3</f>
        <v>0</v>
      </c>
      <c r="B105">
        <v>205574645</v>
      </c>
      <c r="C105" t="s">
        <v>3169</v>
      </c>
      <c r="D105" t="s">
        <v>3185</v>
      </c>
      <c r="E105" t="s">
        <v>3182</v>
      </c>
      <c r="F105" t="s">
        <v>3169</v>
      </c>
      <c r="G105" t="s">
        <v>104</v>
      </c>
      <c r="H105" t="s">
        <v>3172</v>
      </c>
      <c r="I105" t="s">
        <v>3173</v>
      </c>
      <c r="J105" t="s">
        <v>3174</v>
      </c>
      <c r="K105">
        <v>87</v>
      </c>
      <c r="L105" t="s">
        <v>3169</v>
      </c>
      <c r="M105">
        <v>4</v>
      </c>
      <c r="N105">
        <v>80</v>
      </c>
      <c r="O105">
        <v>72</v>
      </c>
      <c r="P105" t="s">
        <v>3169</v>
      </c>
      <c r="Q105">
        <v>4.5</v>
      </c>
      <c r="R105">
        <v>447</v>
      </c>
      <c r="S105" t="s">
        <v>3175</v>
      </c>
      <c r="T105" t="s">
        <v>3169</v>
      </c>
      <c r="U105" t="s">
        <v>3176</v>
      </c>
    </row>
    <row r="106" spans="1:21" hidden="1" x14ac:dyDescent="0.3">
      <c r="A106" t="b">
        <f>$O106&lt;=Summary!$B$3</f>
        <v>0</v>
      </c>
      <c r="B106">
        <v>205574646</v>
      </c>
      <c r="C106" t="s">
        <v>3169</v>
      </c>
      <c r="D106" t="s">
        <v>3185</v>
      </c>
      <c r="E106" t="s">
        <v>3182</v>
      </c>
      <c r="F106" t="s">
        <v>3169</v>
      </c>
      <c r="G106" t="s">
        <v>105</v>
      </c>
      <c r="H106" t="s">
        <v>3172</v>
      </c>
      <c r="I106" t="s">
        <v>3173</v>
      </c>
      <c r="J106" t="s">
        <v>3174</v>
      </c>
      <c r="K106">
        <v>87</v>
      </c>
      <c r="L106" t="s">
        <v>3169</v>
      </c>
      <c r="M106">
        <v>4</v>
      </c>
      <c r="N106">
        <v>80</v>
      </c>
      <c r="O106">
        <v>72</v>
      </c>
      <c r="P106" t="s">
        <v>3169</v>
      </c>
      <c r="Q106">
        <v>4.5</v>
      </c>
      <c r="R106">
        <v>447</v>
      </c>
      <c r="S106" t="s">
        <v>3175</v>
      </c>
      <c r="T106" t="s">
        <v>3169</v>
      </c>
      <c r="U106" t="s">
        <v>3176</v>
      </c>
    </row>
    <row r="107" spans="1:21" x14ac:dyDescent="0.3">
      <c r="A107" t="b">
        <f>$O107&lt;=Summary!$B$3</f>
        <v>1</v>
      </c>
      <c r="B107">
        <v>205574647</v>
      </c>
      <c r="C107" t="s">
        <v>3169</v>
      </c>
      <c r="D107" t="s">
        <v>3185</v>
      </c>
      <c r="E107" t="s">
        <v>3182</v>
      </c>
      <c r="F107" t="s">
        <v>3169</v>
      </c>
      <c r="G107" t="s">
        <v>106</v>
      </c>
      <c r="H107" t="s">
        <v>3172</v>
      </c>
      <c r="I107" t="s">
        <v>3173</v>
      </c>
      <c r="J107" t="s">
        <v>3187</v>
      </c>
      <c r="K107">
        <v>46</v>
      </c>
      <c r="L107" t="s">
        <v>3169</v>
      </c>
      <c r="M107">
        <v>3.45</v>
      </c>
      <c r="N107">
        <v>40</v>
      </c>
      <c r="O107">
        <v>36</v>
      </c>
      <c r="P107" t="s">
        <v>3169</v>
      </c>
      <c r="Q107">
        <v>2.2999999999999998</v>
      </c>
      <c r="R107">
        <v>432</v>
      </c>
      <c r="S107" t="s">
        <v>3175</v>
      </c>
      <c r="T107" t="s">
        <v>3169</v>
      </c>
      <c r="U107" t="s">
        <v>3176</v>
      </c>
    </row>
    <row r="108" spans="1:21" hidden="1" x14ac:dyDescent="0.3">
      <c r="A108" t="b">
        <f>$O108&lt;=Summary!$B$3</f>
        <v>1</v>
      </c>
      <c r="B108">
        <v>205574648</v>
      </c>
      <c r="C108" t="s">
        <v>3169</v>
      </c>
      <c r="D108" t="s">
        <v>3185</v>
      </c>
      <c r="E108" t="s">
        <v>3182</v>
      </c>
      <c r="F108" t="s">
        <v>3169</v>
      </c>
      <c r="G108" t="s">
        <v>107</v>
      </c>
      <c r="H108" t="s">
        <v>3172</v>
      </c>
      <c r="I108" t="s">
        <v>3173</v>
      </c>
      <c r="J108" t="s">
        <v>3177</v>
      </c>
      <c r="K108">
        <v>52</v>
      </c>
      <c r="L108" t="s">
        <v>3169</v>
      </c>
      <c r="M108">
        <v>3.75</v>
      </c>
      <c r="N108">
        <v>50</v>
      </c>
      <c r="O108">
        <v>45</v>
      </c>
      <c r="P108" t="s">
        <v>3169</v>
      </c>
      <c r="Q108">
        <v>2.2999999999999998</v>
      </c>
      <c r="R108">
        <v>423</v>
      </c>
      <c r="S108" t="s">
        <v>3175</v>
      </c>
      <c r="T108" t="s">
        <v>3169</v>
      </c>
      <c r="U108" t="s">
        <v>3176</v>
      </c>
    </row>
    <row r="109" spans="1:21" hidden="1" x14ac:dyDescent="0.3">
      <c r="A109" t="b">
        <f>$O109&lt;=Summary!$B$3</f>
        <v>0</v>
      </c>
      <c r="B109">
        <v>205574649</v>
      </c>
      <c r="C109" t="s">
        <v>3169</v>
      </c>
      <c r="D109" t="s">
        <v>3185</v>
      </c>
      <c r="E109" t="s">
        <v>3182</v>
      </c>
      <c r="F109" t="s">
        <v>3169</v>
      </c>
      <c r="G109" t="s">
        <v>108</v>
      </c>
      <c r="H109" t="s">
        <v>3172</v>
      </c>
      <c r="I109" t="s">
        <v>3173</v>
      </c>
      <c r="J109" t="s">
        <v>3177</v>
      </c>
      <c r="K109">
        <v>54</v>
      </c>
      <c r="L109" t="s">
        <v>3169</v>
      </c>
      <c r="M109">
        <v>3.55</v>
      </c>
      <c r="N109">
        <v>65</v>
      </c>
      <c r="O109">
        <v>59</v>
      </c>
      <c r="P109" t="s">
        <v>3169</v>
      </c>
      <c r="Q109">
        <v>2.2999999999999998</v>
      </c>
      <c r="R109">
        <v>407</v>
      </c>
      <c r="S109" t="s">
        <v>3175</v>
      </c>
      <c r="T109" t="s">
        <v>3169</v>
      </c>
      <c r="U109" t="s">
        <v>3176</v>
      </c>
    </row>
    <row r="110" spans="1:21" hidden="1" x14ac:dyDescent="0.3">
      <c r="A110" t="b">
        <f>$O110&lt;=Summary!$B$3</f>
        <v>0</v>
      </c>
      <c r="B110">
        <v>205574650</v>
      </c>
      <c r="C110" t="s">
        <v>3169</v>
      </c>
      <c r="D110" t="s">
        <v>3185</v>
      </c>
      <c r="E110" t="s">
        <v>3182</v>
      </c>
      <c r="F110" t="s">
        <v>3169</v>
      </c>
      <c r="G110" t="s">
        <v>109</v>
      </c>
      <c r="H110" t="s">
        <v>3172</v>
      </c>
      <c r="I110" t="s">
        <v>3173</v>
      </c>
      <c r="J110" t="s">
        <v>3177</v>
      </c>
      <c r="K110">
        <v>67</v>
      </c>
      <c r="L110" t="s">
        <v>3169</v>
      </c>
      <c r="M110">
        <v>3.7</v>
      </c>
      <c r="N110">
        <v>80</v>
      </c>
      <c r="O110">
        <v>72</v>
      </c>
      <c r="P110" t="s">
        <v>3169</v>
      </c>
      <c r="Q110">
        <v>2.2999999999999998</v>
      </c>
      <c r="R110">
        <v>445</v>
      </c>
      <c r="S110" t="s">
        <v>3175</v>
      </c>
      <c r="T110" t="s">
        <v>3169</v>
      </c>
      <c r="U110" t="s">
        <v>3176</v>
      </c>
    </row>
    <row r="111" spans="1:21" hidden="1" x14ac:dyDescent="0.3">
      <c r="A111" t="b">
        <f>$O111&lt;=Summary!$B$3</f>
        <v>1</v>
      </c>
      <c r="B111">
        <v>205574669</v>
      </c>
      <c r="C111" t="s">
        <v>3169</v>
      </c>
      <c r="D111" t="s">
        <v>3185</v>
      </c>
      <c r="E111" t="s">
        <v>3184</v>
      </c>
      <c r="F111" t="s">
        <v>3188</v>
      </c>
      <c r="G111" t="s">
        <v>110</v>
      </c>
      <c r="H111" t="s">
        <v>3172</v>
      </c>
      <c r="I111" t="s">
        <v>3173</v>
      </c>
      <c r="J111" t="s">
        <v>3177</v>
      </c>
      <c r="K111">
        <v>60</v>
      </c>
      <c r="L111" t="s">
        <v>3169</v>
      </c>
      <c r="M111">
        <v>3.75</v>
      </c>
      <c r="N111">
        <v>40</v>
      </c>
      <c r="O111">
        <v>36</v>
      </c>
      <c r="P111" t="s">
        <v>3169</v>
      </c>
      <c r="Q111">
        <v>4.5</v>
      </c>
      <c r="R111">
        <v>434</v>
      </c>
      <c r="S111" t="s">
        <v>3175</v>
      </c>
      <c r="T111" t="s">
        <v>3169</v>
      </c>
      <c r="U111" t="s">
        <v>3176</v>
      </c>
    </row>
    <row r="112" spans="1:21" hidden="1" x14ac:dyDescent="0.3">
      <c r="A112" t="b">
        <f>$O112&lt;=Summary!$B$3</f>
        <v>1</v>
      </c>
      <c r="B112">
        <v>205574670</v>
      </c>
      <c r="C112" t="s">
        <v>3169</v>
      </c>
      <c r="D112" t="s">
        <v>3185</v>
      </c>
      <c r="E112" t="s">
        <v>3184</v>
      </c>
      <c r="F112" t="s">
        <v>3188</v>
      </c>
      <c r="G112" t="s">
        <v>111</v>
      </c>
      <c r="H112" t="s">
        <v>3172</v>
      </c>
      <c r="I112" t="s">
        <v>3173</v>
      </c>
      <c r="J112" t="s">
        <v>3177</v>
      </c>
      <c r="K112">
        <v>60</v>
      </c>
      <c r="L112" t="s">
        <v>3169</v>
      </c>
      <c r="M112">
        <v>3.75</v>
      </c>
      <c r="N112">
        <v>40</v>
      </c>
      <c r="O112">
        <v>36</v>
      </c>
      <c r="P112" t="s">
        <v>3169</v>
      </c>
      <c r="Q112">
        <v>4.5</v>
      </c>
      <c r="R112">
        <v>434</v>
      </c>
      <c r="S112" t="s">
        <v>3175</v>
      </c>
      <c r="T112" t="s">
        <v>3169</v>
      </c>
      <c r="U112" t="s">
        <v>3176</v>
      </c>
    </row>
    <row r="113" spans="1:21" hidden="1" x14ac:dyDescent="0.3">
      <c r="A113" t="b">
        <f>$O113&lt;=Summary!$B$3</f>
        <v>1</v>
      </c>
      <c r="B113">
        <v>205574671</v>
      </c>
      <c r="C113" t="s">
        <v>3169</v>
      </c>
      <c r="D113" t="s">
        <v>3185</v>
      </c>
      <c r="E113" t="s">
        <v>3183</v>
      </c>
      <c r="F113" t="s">
        <v>3169</v>
      </c>
      <c r="G113" t="s">
        <v>113</v>
      </c>
      <c r="H113" t="s">
        <v>3172</v>
      </c>
      <c r="I113" t="s">
        <v>3173</v>
      </c>
      <c r="J113" t="s">
        <v>3177</v>
      </c>
      <c r="K113">
        <v>60</v>
      </c>
      <c r="L113" t="s">
        <v>3169</v>
      </c>
      <c r="M113">
        <v>3.75</v>
      </c>
      <c r="N113">
        <v>40</v>
      </c>
      <c r="O113">
        <v>36</v>
      </c>
      <c r="P113" t="s">
        <v>3169</v>
      </c>
      <c r="Q113">
        <v>4.5</v>
      </c>
      <c r="R113">
        <v>434</v>
      </c>
      <c r="S113" t="s">
        <v>3175</v>
      </c>
      <c r="T113" t="s">
        <v>3169</v>
      </c>
      <c r="U113" t="s">
        <v>3176</v>
      </c>
    </row>
    <row r="114" spans="1:21" hidden="1" x14ac:dyDescent="0.3">
      <c r="A114" t="b">
        <f>$O114&lt;=Summary!$B$3</f>
        <v>1</v>
      </c>
      <c r="B114">
        <v>205574672</v>
      </c>
      <c r="C114" t="s">
        <v>3169</v>
      </c>
      <c r="D114" t="s">
        <v>3185</v>
      </c>
      <c r="E114" t="s">
        <v>3183</v>
      </c>
      <c r="F114" t="s">
        <v>3169</v>
      </c>
      <c r="G114" t="s">
        <v>114</v>
      </c>
      <c r="H114" t="s">
        <v>3172</v>
      </c>
      <c r="I114" t="s">
        <v>3173</v>
      </c>
      <c r="J114" t="s">
        <v>3177</v>
      </c>
      <c r="K114">
        <v>60</v>
      </c>
      <c r="L114" t="s">
        <v>3169</v>
      </c>
      <c r="M114">
        <v>3.75</v>
      </c>
      <c r="N114">
        <v>40</v>
      </c>
      <c r="O114">
        <v>36</v>
      </c>
      <c r="P114" t="s">
        <v>3169</v>
      </c>
      <c r="Q114">
        <v>4.5</v>
      </c>
      <c r="R114">
        <v>434</v>
      </c>
      <c r="S114" t="s">
        <v>3175</v>
      </c>
      <c r="T114" t="s">
        <v>3169</v>
      </c>
      <c r="U114" t="s">
        <v>3176</v>
      </c>
    </row>
    <row r="115" spans="1:21" hidden="1" x14ac:dyDescent="0.3">
      <c r="A115" t="b">
        <f>$O115&lt;=Summary!$B$3</f>
        <v>1</v>
      </c>
      <c r="B115">
        <v>205574673</v>
      </c>
      <c r="C115" t="s">
        <v>3169</v>
      </c>
      <c r="D115" t="s">
        <v>3185</v>
      </c>
      <c r="E115" t="s">
        <v>3184</v>
      </c>
      <c r="F115" t="s">
        <v>3188</v>
      </c>
      <c r="G115" t="s">
        <v>115</v>
      </c>
      <c r="H115" t="s">
        <v>3172</v>
      </c>
      <c r="I115" t="s">
        <v>3173</v>
      </c>
      <c r="J115" t="s">
        <v>3177</v>
      </c>
      <c r="K115">
        <v>67</v>
      </c>
      <c r="L115" t="s">
        <v>3169</v>
      </c>
      <c r="M115">
        <v>3.75</v>
      </c>
      <c r="N115">
        <v>50</v>
      </c>
      <c r="O115">
        <v>45</v>
      </c>
      <c r="P115" t="s">
        <v>3169</v>
      </c>
      <c r="Q115">
        <v>4.5</v>
      </c>
      <c r="R115">
        <v>430</v>
      </c>
      <c r="S115" t="s">
        <v>3175</v>
      </c>
      <c r="T115" t="s">
        <v>3169</v>
      </c>
      <c r="U115" t="s">
        <v>3176</v>
      </c>
    </row>
    <row r="116" spans="1:21" hidden="1" x14ac:dyDescent="0.3">
      <c r="A116" t="b">
        <f>$O116&lt;=Summary!$B$3</f>
        <v>1</v>
      </c>
      <c r="B116">
        <v>205574674</v>
      </c>
      <c r="C116" t="s">
        <v>3169</v>
      </c>
      <c r="D116" t="s">
        <v>3185</v>
      </c>
      <c r="E116" t="s">
        <v>3184</v>
      </c>
      <c r="F116" t="s">
        <v>3188</v>
      </c>
      <c r="G116" t="s">
        <v>116</v>
      </c>
      <c r="H116" t="s">
        <v>3172</v>
      </c>
      <c r="I116" t="s">
        <v>3173</v>
      </c>
      <c r="J116" t="s">
        <v>3177</v>
      </c>
      <c r="K116">
        <v>67</v>
      </c>
      <c r="L116" t="s">
        <v>3169</v>
      </c>
      <c r="M116">
        <v>3.75</v>
      </c>
      <c r="N116">
        <v>50</v>
      </c>
      <c r="O116">
        <v>45</v>
      </c>
      <c r="P116" t="s">
        <v>3169</v>
      </c>
      <c r="Q116">
        <v>4.5</v>
      </c>
      <c r="R116">
        <v>430</v>
      </c>
      <c r="S116" t="s">
        <v>3175</v>
      </c>
      <c r="T116" t="s">
        <v>3169</v>
      </c>
      <c r="U116" t="s">
        <v>3176</v>
      </c>
    </row>
    <row r="117" spans="1:21" hidden="1" x14ac:dyDescent="0.3">
      <c r="A117" t="b">
        <f>$O117&lt;=Summary!$B$3</f>
        <v>1</v>
      </c>
      <c r="B117">
        <v>205574675</v>
      </c>
      <c r="C117" t="s">
        <v>3169</v>
      </c>
      <c r="D117" t="s">
        <v>3185</v>
      </c>
      <c r="E117" t="s">
        <v>3183</v>
      </c>
      <c r="F117" t="s">
        <v>3169</v>
      </c>
      <c r="G117" t="s">
        <v>117</v>
      </c>
      <c r="H117" t="s">
        <v>3172</v>
      </c>
      <c r="I117" t="s">
        <v>3173</v>
      </c>
      <c r="J117" t="s">
        <v>3177</v>
      </c>
      <c r="K117">
        <v>67</v>
      </c>
      <c r="L117" t="s">
        <v>3169</v>
      </c>
      <c r="M117">
        <v>3.75</v>
      </c>
      <c r="N117">
        <v>50</v>
      </c>
      <c r="O117">
        <v>45</v>
      </c>
      <c r="P117" t="s">
        <v>3169</v>
      </c>
      <c r="Q117">
        <v>4.5</v>
      </c>
      <c r="R117">
        <v>430</v>
      </c>
      <c r="S117" t="s">
        <v>3175</v>
      </c>
      <c r="T117" t="s">
        <v>3169</v>
      </c>
      <c r="U117" t="s">
        <v>3176</v>
      </c>
    </row>
    <row r="118" spans="1:21" hidden="1" x14ac:dyDescent="0.3">
      <c r="A118" t="b">
        <f>$O118&lt;=Summary!$B$3</f>
        <v>1</v>
      </c>
      <c r="B118">
        <v>205574676</v>
      </c>
      <c r="C118" t="s">
        <v>3169</v>
      </c>
      <c r="D118" t="s">
        <v>3185</v>
      </c>
      <c r="E118" t="s">
        <v>3183</v>
      </c>
      <c r="F118" t="s">
        <v>3169</v>
      </c>
      <c r="G118" t="s">
        <v>118</v>
      </c>
      <c r="H118" t="s">
        <v>3172</v>
      </c>
      <c r="I118" t="s">
        <v>3173</v>
      </c>
      <c r="J118" t="s">
        <v>3177</v>
      </c>
      <c r="K118">
        <v>67</v>
      </c>
      <c r="L118" t="s">
        <v>3169</v>
      </c>
      <c r="M118">
        <v>3.75</v>
      </c>
      <c r="N118">
        <v>50</v>
      </c>
      <c r="O118">
        <v>45</v>
      </c>
      <c r="P118" t="s">
        <v>3169</v>
      </c>
      <c r="Q118">
        <v>4.5</v>
      </c>
      <c r="R118">
        <v>430</v>
      </c>
      <c r="S118" t="s">
        <v>3175</v>
      </c>
      <c r="T118" t="s">
        <v>3169</v>
      </c>
      <c r="U118" t="s">
        <v>3176</v>
      </c>
    </row>
    <row r="119" spans="1:21" hidden="1" x14ac:dyDescent="0.3">
      <c r="A119" t="b">
        <f>$O119&lt;=Summary!$B$3</f>
        <v>0</v>
      </c>
      <c r="B119">
        <v>205574677</v>
      </c>
      <c r="C119" t="s">
        <v>3169</v>
      </c>
      <c r="D119" t="s">
        <v>3185</v>
      </c>
      <c r="E119" t="s">
        <v>3184</v>
      </c>
      <c r="F119" t="s">
        <v>3188</v>
      </c>
      <c r="G119" t="s">
        <v>119</v>
      </c>
      <c r="H119" t="s">
        <v>3172</v>
      </c>
      <c r="I119" t="s">
        <v>3173</v>
      </c>
      <c r="J119" t="s">
        <v>3174</v>
      </c>
      <c r="K119">
        <v>75</v>
      </c>
      <c r="L119" t="s">
        <v>3169</v>
      </c>
      <c r="M119">
        <v>3.85</v>
      </c>
      <c r="N119">
        <v>65</v>
      </c>
      <c r="O119">
        <v>59</v>
      </c>
      <c r="P119" t="s">
        <v>3169</v>
      </c>
      <c r="Q119">
        <v>4.5</v>
      </c>
      <c r="R119">
        <v>457</v>
      </c>
      <c r="S119" t="s">
        <v>3175</v>
      </c>
      <c r="T119" t="s">
        <v>3169</v>
      </c>
      <c r="U119" t="s">
        <v>3176</v>
      </c>
    </row>
    <row r="120" spans="1:21" hidden="1" x14ac:dyDescent="0.3">
      <c r="A120" t="b">
        <f>$O120&lt;=Summary!$B$3</f>
        <v>0</v>
      </c>
      <c r="B120">
        <v>205574678</v>
      </c>
      <c r="C120" t="s">
        <v>3169</v>
      </c>
      <c r="D120" t="s">
        <v>3185</v>
      </c>
      <c r="E120" t="s">
        <v>3184</v>
      </c>
      <c r="F120" t="s">
        <v>3188</v>
      </c>
      <c r="G120" t="s">
        <v>120</v>
      </c>
      <c r="H120" t="s">
        <v>3172</v>
      </c>
      <c r="I120" t="s">
        <v>3173</v>
      </c>
      <c r="J120" t="s">
        <v>3174</v>
      </c>
      <c r="K120">
        <v>75</v>
      </c>
      <c r="L120" t="s">
        <v>3169</v>
      </c>
      <c r="M120">
        <v>3.85</v>
      </c>
      <c r="N120">
        <v>65</v>
      </c>
      <c r="O120">
        <v>59</v>
      </c>
      <c r="P120" t="s">
        <v>3169</v>
      </c>
      <c r="Q120">
        <v>4.5</v>
      </c>
      <c r="R120">
        <v>457</v>
      </c>
      <c r="S120" t="s">
        <v>3175</v>
      </c>
      <c r="T120" t="s">
        <v>3169</v>
      </c>
      <c r="U120" t="s">
        <v>3176</v>
      </c>
    </row>
    <row r="121" spans="1:21" hidden="1" x14ac:dyDescent="0.3">
      <c r="A121" t="b">
        <f>$O121&lt;=Summary!$B$3</f>
        <v>0</v>
      </c>
      <c r="B121">
        <v>205574679</v>
      </c>
      <c r="C121" t="s">
        <v>3169</v>
      </c>
      <c r="D121" t="s">
        <v>3185</v>
      </c>
      <c r="E121" t="s">
        <v>3183</v>
      </c>
      <c r="F121" t="s">
        <v>3169</v>
      </c>
      <c r="G121" t="s">
        <v>121</v>
      </c>
      <c r="H121" t="s">
        <v>3172</v>
      </c>
      <c r="I121" t="s">
        <v>3173</v>
      </c>
      <c r="J121" t="s">
        <v>3174</v>
      </c>
      <c r="K121">
        <v>75</v>
      </c>
      <c r="L121" t="s">
        <v>3169</v>
      </c>
      <c r="M121">
        <v>3.85</v>
      </c>
      <c r="N121">
        <v>65</v>
      </c>
      <c r="O121">
        <v>59</v>
      </c>
      <c r="P121" t="s">
        <v>3169</v>
      </c>
      <c r="Q121">
        <v>4.5</v>
      </c>
      <c r="R121">
        <v>457</v>
      </c>
      <c r="S121" t="s">
        <v>3175</v>
      </c>
      <c r="T121" t="s">
        <v>3169</v>
      </c>
      <c r="U121" t="s">
        <v>3176</v>
      </c>
    </row>
    <row r="122" spans="1:21" hidden="1" x14ac:dyDescent="0.3">
      <c r="A122" t="b">
        <f>$O122&lt;=Summary!$B$3</f>
        <v>0</v>
      </c>
      <c r="B122">
        <v>205574680</v>
      </c>
      <c r="C122" t="s">
        <v>3169</v>
      </c>
      <c r="D122" t="s">
        <v>3185</v>
      </c>
      <c r="E122" t="s">
        <v>3183</v>
      </c>
      <c r="F122" t="s">
        <v>3169</v>
      </c>
      <c r="G122" t="s">
        <v>122</v>
      </c>
      <c r="H122" t="s">
        <v>3172</v>
      </c>
      <c r="I122" t="s">
        <v>3173</v>
      </c>
      <c r="J122" t="s">
        <v>3174</v>
      </c>
      <c r="K122">
        <v>75</v>
      </c>
      <c r="L122" t="s">
        <v>3169</v>
      </c>
      <c r="M122">
        <v>3.85</v>
      </c>
      <c r="N122">
        <v>65</v>
      </c>
      <c r="O122">
        <v>59</v>
      </c>
      <c r="P122" t="s">
        <v>3169</v>
      </c>
      <c r="Q122">
        <v>4.5</v>
      </c>
      <c r="R122">
        <v>457</v>
      </c>
      <c r="S122" t="s">
        <v>3175</v>
      </c>
      <c r="T122" t="s">
        <v>3169</v>
      </c>
      <c r="U122" t="s">
        <v>3176</v>
      </c>
    </row>
    <row r="123" spans="1:21" hidden="1" x14ac:dyDescent="0.3">
      <c r="A123" t="b">
        <f>$O123&lt;=Summary!$B$3</f>
        <v>0</v>
      </c>
      <c r="B123">
        <v>205574681</v>
      </c>
      <c r="C123" t="s">
        <v>3169</v>
      </c>
      <c r="D123" t="s">
        <v>3185</v>
      </c>
      <c r="E123" t="s">
        <v>3184</v>
      </c>
      <c r="F123" t="s">
        <v>3188</v>
      </c>
      <c r="G123" t="s">
        <v>123</v>
      </c>
      <c r="H123" t="s">
        <v>3172</v>
      </c>
      <c r="I123" t="s">
        <v>3173</v>
      </c>
      <c r="J123" t="s">
        <v>3174</v>
      </c>
      <c r="K123">
        <v>87</v>
      </c>
      <c r="L123" t="s">
        <v>3169</v>
      </c>
      <c r="M123">
        <v>4</v>
      </c>
      <c r="N123">
        <v>80</v>
      </c>
      <c r="O123">
        <v>72</v>
      </c>
      <c r="P123" t="s">
        <v>3169</v>
      </c>
      <c r="Q123">
        <v>4.5</v>
      </c>
      <c r="R123">
        <v>447</v>
      </c>
      <c r="S123" t="s">
        <v>3175</v>
      </c>
      <c r="T123" t="s">
        <v>3169</v>
      </c>
      <c r="U123" t="s">
        <v>3176</v>
      </c>
    </row>
    <row r="124" spans="1:21" hidden="1" x14ac:dyDescent="0.3">
      <c r="A124" t="b">
        <f>$O124&lt;=Summary!$B$3</f>
        <v>0</v>
      </c>
      <c r="B124">
        <v>205574682</v>
      </c>
      <c r="C124" t="s">
        <v>3169</v>
      </c>
      <c r="D124" t="s">
        <v>3185</v>
      </c>
      <c r="E124" t="s">
        <v>3184</v>
      </c>
      <c r="F124" t="s">
        <v>3188</v>
      </c>
      <c r="G124" t="s">
        <v>124</v>
      </c>
      <c r="H124" t="s">
        <v>3172</v>
      </c>
      <c r="I124" t="s">
        <v>3173</v>
      </c>
      <c r="J124" t="s">
        <v>3174</v>
      </c>
      <c r="K124">
        <v>87</v>
      </c>
      <c r="L124" t="s">
        <v>3169</v>
      </c>
      <c r="M124">
        <v>4</v>
      </c>
      <c r="N124">
        <v>80</v>
      </c>
      <c r="O124">
        <v>72</v>
      </c>
      <c r="P124" t="s">
        <v>3169</v>
      </c>
      <c r="Q124">
        <v>4.5</v>
      </c>
      <c r="R124">
        <v>447</v>
      </c>
      <c r="S124" t="s">
        <v>3175</v>
      </c>
      <c r="T124" t="s">
        <v>3169</v>
      </c>
      <c r="U124" t="s">
        <v>3176</v>
      </c>
    </row>
    <row r="125" spans="1:21" hidden="1" x14ac:dyDescent="0.3">
      <c r="A125" t="b">
        <f>$O125&lt;=Summary!$B$3</f>
        <v>0</v>
      </c>
      <c r="B125">
        <v>205574683</v>
      </c>
      <c r="C125" t="s">
        <v>3169</v>
      </c>
      <c r="D125" t="s">
        <v>3185</v>
      </c>
      <c r="E125" t="s">
        <v>3183</v>
      </c>
      <c r="F125" t="s">
        <v>3169</v>
      </c>
      <c r="G125" t="s">
        <v>125</v>
      </c>
      <c r="H125" t="s">
        <v>3172</v>
      </c>
      <c r="I125" t="s">
        <v>3173</v>
      </c>
      <c r="J125" t="s">
        <v>3174</v>
      </c>
      <c r="K125">
        <v>87</v>
      </c>
      <c r="L125" t="s">
        <v>3169</v>
      </c>
      <c r="M125">
        <v>4</v>
      </c>
      <c r="N125">
        <v>80</v>
      </c>
      <c r="O125">
        <v>72</v>
      </c>
      <c r="P125" t="s">
        <v>3169</v>
      </c>
      <c r="Q125">
        <v>4.5</v>
      </c>
      <c r="R125">
        <v>447</v>
      </c>
      <c r="S125" t="s">
        <v>3175</v>
      </c>
      <c r="T125" t="s">
        <v>3169</v>
      </c>
      <c r="U125" t="s">
        <v>3176</v>
      </c>
    </row>
    <row r="126" spans="1:21" hidden="1" x14ac:dyDescent="0.3">
      <c r="A126" t="b">
        <f>$O126&lt;=Summary!$B$3</f>
        <v>0</v>
      </c>
      <c r="B126">
        <v>205574684</v>
      </c>
      <c r="C126" t="s">
        <v>3169</v>
      </c>
      <c r="D126" t="s">
        <v>3185</v>
      </c>
      <c r="E126" t="s">
        <v>3183</v>
      </c>
      <c r="F126" t="s">
        <v>3169</v>
      </c>
      <c r="G126" t="s">
        <v>126</v>
      </c>
      <c r="H126" t="s">
        <v>3172</v>
      </c>
      <c r="I126" t="s">
        <v>3173</v>
      </c>
      <c r="J126" t="s">
        <v>3174</v>
      </c>
      <c r="K126">
        <v>87</v>
      </c>
      <c r="L126" t="s">
        <v>3169</v>
      </c>
      <c r="M126">
        <v>4</v>
      </c>
      <c r="N126">
        <v>80</v>
      </c>
      <c r="O126">
        <v>72</v>
      </c>
      <c r="P126" t="s">
        <v>3169</v>
      </c>
      <c r="Q126">
        <v>4.5</v>
      </c>
      <c r="R126">
        <v>447</v>
      </c>
      <c r="S126" t="s">
        <v>3175</v>
      </c>
      <c r="T126" t="s">
        <v>3169</v>
      </c>
      <c r="U126" t="s">
        <v>3176</v>
      </c>
    </row>
    <row r="127" spans="1:21" x14ac:dyDescent="0.3">
      <c r="A127" t="b">
        <f>$O127&lt;=Summary!$B$3</f>
        <v>1</v>
      </c>
      <c r="B127">
        <v>205574685</v>
      </c>
      <c r="C127" t="s">
        <v>3169</v>
      </c>
      <c r="D127" t="s">
        <v>3185</v>
      </c>
      <c r="E127" t="s">
        <v>3184</v>
      </c>
      <c r="F127" t="s">
        <v>3188</v>
      </c>
      <c r="G127" t="s">
        <v>127</v>
      </c>
      <c r="H127" t="s">
        <v>3172</v>
      </c>
      <c r="I127" t="s">
        <v>3173</v>
      </c>
      <c r="J127" t="s">
        <v>3187</v>
      </c>
      <c r="K127">
        <v>46</v>
      </c>
      <c r="L127" t="s">
        <v>3169</v>
      </c>
      <c r="M127">
        <v>3.45</v>
      </c>
      <c r="N127">
        <v>40</v>
      </c>
      <c r="O127">
        <v>36</v>
      </c>
      <c r="P127" t="s">
        <v>3169</v>
      </c>
      <c r="Q127">
        <v>2.2999999999999998</v>
      </c>
      <c r="R127">
        <v>432</v>
      </c>
      <c r="S127" t="s">
        <v>3175</v>
      </c>
      <c r="T127" t="s">
        <v>3169</v>
      </c>
      <c r="U127" t="s">
        <v>3176</v>
      </c>
    </row>
    <row r="128" spans="1:21" x14ac:dyDescent="0.3">
      <c r="A128" t="b">
        <f>$O128&lt;=Summary!$B$3</f>
        <v>1</v>
      </c>
      <c r="B128">
        <v>205574686</v>
      </c>
      <c r="C128" t="s">
        <v>3169</v>
      </c>
      <c r="D128" t="s">
        <v>3185</v>
      </c>
      <c r="E128" t="s">
        <v>3183</v>
      </c>
      <c r="F128" t="s">
        <v>3169</v>
      </c>
      <c r="G128" t="s">
        <v>128</v>
      </c>
      <c r="H128" t="s">
        <v>3172</v>
      </c>
      <c r="I128" t="s">
        <v>3173</v>
      </c>
      <c r="J128" t="s">
        <v>3187</v>
      </c>
      <c r="K128">
        <v>46</v>
      </c>
      <c r="L128" t="s">
        <v>3169</v>
      </c>
      <c r="M128">
        <v>3.45</v>
      </c>
      <c r="N128">
        <v>40</v>
      </c>
      <c r="O128">
        <v>36</v>
      </c>
      <c r="P128" t="s">
        <v>3169</v>
      </c>
      <c r="Q128">
        <v>2.2999999999999998</v>
      </c>
      <c r="R128">
        <v>432</v>
      </c>
      <c r="S128" t="s">
        <v>3175</v>
      </c>
      <c r="T128" t="s">
        <v>3169</v>
      </c>
      <c r="U128" t="s">
        <v>3176</v>
      </c>
    </row>
    <row r="129" spans="1:21" hidden="1" x14ac:dyDescent="0.3">
      <c r="A129" t="b">
        <f>$O129&lt;=Summary!$B$3</f>
        <v>1</v>
      </c>
      <c r="B129">
        <v>205574687</v>
      </c>
      <c r="C129" t="s">
        <v>3169</v>
      </c>
      <c r="D129" t="s">
        <v>3185</v>
      </c>
      <c r="E129" t="s">
        <v>3184</v>
      </c>
      <c r="F129" t="s">
        <v>3188</v>
      </c>
      <c r="G129" t="s">
        <v>129</v>
      </c>
      <c r="H129" t="s">
        <v>3172</v>
      </c>
      <c r="I129" t="s">
        <v>3173</v>
      </c>
      <c r="J129" t="s">
        <v>3177</v>
      </c>
      <c r="K129">
        <v>52</v>
      </c>
      <c r="L129" t="s">
        <v>3169</v>
      </c>
      <c r="M129">
        <v>3.75</v>
      </c>
      <c r="N129">
        <v>50</v>
      </c>
      <c r="O129">
        <v>45</v>
      </c>
      <c r="P129" t="s">
        <v>3169</v>
      </c>
      <c r="Q129">
        <v>2.2999999999999998</v>
      </c>
      <c r="R129">
        <v>423</v>
      </c>
      <c r="S129" t="s">
        <v>3175</v>
      </c>
      <c r="T129" t="s">
        <v>3169</v>
      </c>
      <c r="U129" t="s">
        <v>3176</v>
      </c>
    </row>
    <row r="130" spans="1:21" hidden="1" x14ac:dyDescent="0.3">
      <c r="A130" t="b">
        <f>$O130&lt;=Summary!$B$3</f>
        <v>1</v>
      </c>
      <c r="B130">
        <v>205574688</v>
      </c>
      <c r="C130" t="s">
        <v>3169</v>
      </c>
      <c r="D130" t="s">
        <v>3185</v>
      </c>
      <c r="E130" t="s">
        <v>3183</v>
      </c>
      <c r="F130" t="s">
        <v>3169</v>
      </c>
      <c r="G130" t="s">
        <v>130</v>
      </c>
      <c r="H130" t="s">
        <v>3172</v>
      </c>
      <c r="I130" t="s">
        <v>3173</v>
      </c>
      <c r="J130" t="s">
        <v>3177</v>
      </c>
      <c r="K130">
        <v>52</v>
      </c>
      <c r="L130" t="s">
        <v>3169</v>
      </c>
      <c r="M130">
        <v>3.75</v>
      </c>
      <c r="N130">
        <v>50</v>
      </c>
      <c r="O130">
        <v>45</v>
      </c>
      <c r="P130" t="s">
        <v>3169</v>
      </c>
      <c r="Q130">
        <v>2.2999999999999998</v>
      </c>
      <c r="R130">
        <v>423</v>
      </c>
      <c r="S130" t="s">
        <v>3175</v>
      </c>
      <c r="T130" t="s">
        <v>3169</v>
      </c>
      <c r="U130" t="s">
        <v>3176</v>
      </c>
    </row>
    <row r="131" spans="1:21" hidden="1" x14ac:dyDescent="0.3">
      <c r="A131" t="b">
        <f>$O131&lt;=Summary!$B$3</f>
        <v>0</v>
      </c>
      <c r="B131">
        <v>205574689</v>
      </c>
      <c r="C131" t="s">
        <v>3169</v>
      </c>
      <c r="D131" t="s">
        <v>3185</v>
      </c>
      <c r="E131" t="s">
        <v>3184</v>
      </c>
      <c r="F131" t="s">
        <v>3188</v>
      </c>
      <c r="G131" t="s">
        <v>131</v>
      </c>
      <c r="H131" t="s">
        <v>3172</v>
      </c>
      <c r="I131" t="s">
        <v>3173</v>
      </c>
      <c r="J131" t="s">
        <v>3177</v>
      </c>
      <c r="K131">
        <v>54</v>
      </c>
      <c r="L131" t="s">
        <v>3169</v>
      </c>
      <c r="M131">
        <v>3.55</v>
      </c>
      <c r="N131">
        <v>65</v>
      </c>
      <c r="O131">
        <v>59</v>
      </c>
      <c r="P131" t="s">
        <v>3169</v>
      </c>
      <c r="Q131">
        <v>2.2999999999999998</v>
      </c>
      <c r="R131">
        <v>407</v>
      </c>
      <c r="S131" t="s">
        <v>3175</v>
      </c>
      <c r="T131" t="s">
        <v>3169</v>
      </c>
      <c r="U131" t="s">
        <v>3176</v>
      </c>
    </row>
    <row r="132" spans="1:21" hidden="1" x14ac:dyDescent="0.3">
      <c r="A132" t="b">
        <f>$O132&lt;=Summary!$B$3</f>
        <v>0</v>
      </c>
      <c r="B132">
        <v>205574690</v>
      </c>
      <c r="C132" t="s">
        <v>3169</v>
      </c>
      <c r="D132" t="s">
        <v>3185</v>
      </c>
      <c r="E132" t="s">
        <v>3183</v>
      </c>
      <c r="F132" t="s">
        <v>3169</v>
      </c>
      <c r="G132" t="s">
        <v>132</v>
      </c>
      <c r="H132" t="s">
        <v>3172</v>
      </c>
      <c r="I132" t="s">
        <v>3173</v>
      </c>
      <c r="J132" t="s">
        <v>3177</v>
      </c>
      <c r="K132">
        <v>54</v>
      </c>
      <c r="L132" t="s">
        <v>3169</v>
      </c>
      <c r="M132">
        <v>3.55</v>
      </c>
      <c r="N132">
        <v>65</v>
      </c>
      <c r="O132">
        <v>59</v>
      </c>
      <c r="P132" t="s">
        <v>3169</v>
      </c>
      <c r="Q132">
        <v>2.2999999999999998</v>
      </c>
      <c r="R132">
        <v>407</v>
      </c>
      <c r="S132" t="s">
        <v>3175</v>
      </c>
      <c r="T132" t="s">
        <v>3169</v>
      </c>
      <c r="U132" t="s">
        <v>3176</v>
      </c>
    </row>
    <row r="133" spans="1:21" hidden="1" x14ac:dyDescent="0.3">
      <c r="A133" t="b">
        <f>$O133&lt;=Summary!$B$3</f>
        <v>0</v>
      </c>
      <c r="B133">
        <v>205574691</v>
      </c>
      <c r="C133" t="s">
        <v>3169</v>
      </c>
      <c r="D133" t="s">
        <v>3185</v>
      </c>
      <c r="E133" t="s">
        <v>3184</v>
      </c>
      <c r="F133" t="s">
        <v>3188</v>
      </c>
      <c r="G133" t="s">
        <v>133</v>
      </c>
      <c r="H133" t="s">
        <v>3172</v>
      </c>
      <c r="I133" t="s">
        <v>3173</v>
      </c>
      <c r="J133" t="s">
        <v>3177</v>
      </c>
      <c r="K133">
        <v>67</v>
      </c>
      <c r="L133" t="s">
        <v>3169</v>
      </c>
      <c r="M133">
        <v>3.7</v>
      </c>
      <c r="N133">
        <v>80</v>
      </c>
      <c r="O133">
        <v>72</v>
      </c>
      <c r="P133" t="s">
        <v>3169</v>
      </c>
      <c r="Q133">
        <v>2.2999999999999998</v>
      </c>
      <c r="R133">
        <v>445</v>
      </c>
      <c r="S133" t="s">
        <v>3175</v>
      </c>
      <c r="T133" t="s">
        <v>3169</v>
      </c>
      <c r="U133" t="s">
        <v>3176</v>
      </c>
    </row>
    <row r="134" spans="1:21" hidden="1" x14ac:dyDescent="0.3">
      <c r="A134" t="b">
        <f>$O134&lt;=Summary!$B$3</f>
        <v>0</v>
      </c>
      <c r="B134">
        <v>205574692</v>
      </c>
      <c r="C134" t="s">
        <v>3169</v>
      </c>
      <c r="D134" t="s">
        <v>3185</v>
      </c>
      <c r="E134" t="s">
        <v>3183</v>
      </c>
      <c r="F134" t="s">
        <v>3169</v>
      </c>
      <c r="G134" t="s">
        <v>134</v>
      </c>
      <c r="H134" t="s">
        <v>3172</v>
      </c>
      <c r="I134" t="s">
        <v>3173</v>
      </c>
      <c r="J134" t="s">
        <v>3177</v>
      </c>
      <c r="K134">
        <v>67</v>
      </c>
      <c r="L134" t="s">
        <v>3169</v>
      </c>
      <c r="M134">
        <v>3.7</v>
      </c>
      <c r="N134">
        <v>80</v>
      </c>
      <c r="O134">
        <v>72</v>
      </c>
      <c r="P134" t="s">
        <v>3169</v>
      </c>
      <c r="Q134">
        <v>2.2999999999999998</v>
      </c>
      <c r="R134">
        <v>445</v>
      </c>
      <c r="S134" t="s">
        <v>3175</v>
      </c>
      <c r="T134" t="s">
        <v>3169</v>
      </c>
      <c r="U134" t="s">
        <v>3176</v>
      </c>
    </row>
    <row r="135" spans="1:21" hidden="1" x14ac:dyDescent="0.3">
      <c r="A135" t="b">
        <f>$O135&lt;=Summary!$B$3</f>
        <v>1</v>
      </c>
      <c r="B135">
        <v>206077600</v>
      </c>
      <c r="C135" t="s">
        <v>3169</v>
      </c>
      <c r="D135" t="s">
        <v>3185</v>
      </c>
      <c r="E135" t="s">
        <v>3182</v>
      </c>
      <c r="F135" t="s">
        <v>3169</v>
      </c>
      <c r="G135" t="s">
        <v>2601</v>
      </c>
      <c r="H135" t="s">
        <v>3172</v>
      </c>
      <c r="I135" t="s">
        <v>3173</v>
      </c>
      <c r="J135" t="s">
        <v>3177</v>
      </c>
      <c r="K135">
        <v>60</v>
      </c>
      <c r="L135" t="s">
        <v>3169</v>
      </c>
      <c r="M135">
        <v>3.5</v>
      </c>
      <c r="N135">
        <v>40</v>
      </c>
      <c r="O135">
        <v>36</v>
      </c>
      <c r="P135" t="s">
        <v>3169</v>
      </c>
      <c r="Q135">
        <v>4.5</v>
      </c>
      <c r="R135">
        <v>430</v>
      </c>
      <c r="S135" t="s">
        <v>3175</v>
      </c>
      <c r="T135" t="s">
        <v>3169</v>
      </c>
      <c r="U135" t="s">
        <v>3176</v>
      </c>
    </row>
    <row r="136" spans="1:21" hidden="1" x14ac:dyDescent="0.3">
      <c r="A136" t="b">
        <f>$O136&lt;=Summary!$B$3</f>
        <v>1</v>
      </c>
      <c r="B136">
        <v>206077601</v>
      </c>
      <c r="C136" t="s">
        <v>3169</v>
      </c>
      <c r="D136" t="s">
        <v>3185</v>
      </c>
      <c r="E136" t="s">
        <v>3184</v>
      </c>
      <c r="F136" t="s">
        <v>3169</v>
      </c>
      <c r="G136" t="s">
        <v>2775</v>
      </c>
      <c r="H136" t="s">
        <v>3172</v>
      </c>
      <c r="I136" t="s">
        <v>3173</v>
      </c>
      <c r="J136" t="s">
        <v>3177</v>
      </c>
      <c r="K136">
        <v>60</v>
      </c>
      <c r="L136" t="s">
        <v>3169</v>
      </c>
      <c r="M136">
        <v>3.5</v>
      </c>
      <c r="N136">
        <v>40</v>
      </c>
      <c r="O136">
        <v>36</v>
      </c>
      <c r="P136" t="s">
        <v>3169</v>
      </c>
      <c r="Q136">
        <v>4.5</v>
      </c>
      <c r="R136">
        <v>430</v>
      </c>
      <c r="S136" t="s">
        <v>3175</v>
      </c>
      <c r="T136" t="s">
        <v>3169</v>
      </c>
      <c r="U136" t="s">
        <v>3176</v>
      </c>
    </row>
    <row r="137" spans="1:21" hidden="1" x14ac:dyDescent="0.3">
      <c r="A137" t="b">
        <f>$O137&lt;=Summary!$B$3</f>
        <v>1</v>
      </c>
      <c r="B137">
        <v>206077602</v>
      </c>
      <c r="C137" t="s">
        <v>3169</v>
      </c>
      <c r="D137" t="s">
        <v>3185</v>
      </c>
      <c r="E137" t="s">
        <v>3182</v>
      </c>
      <c r="F137" t="s">
        <v>3169</v>
      </c>
      <c r="G137" t="s">
        <v>2604</v>
      </c>
      <c r="H137" t="s">
        <v>3172</v>
      </c>
      <c r="I137" t="s">
        <v>3173</v>
      </c>
      <c r="J137" t="s">
        <v>3177</v>
      </c>
      <c r="K137">
        <v>67</v>
      </c>
      <c r="L137" t="s">
        <v>3169</v>
      </c>
      <c r="M137">
        <v>3.5</v>
      </c>
      <c r="N137">
        <v>50</v>
      </c>
      <c r="O137">
        <v>45</v>
      </c>
      <c r="P137" t="s">
        <v>3169</v>
      </c>
      <c r="Q137">
        <v>4.5</v>
      </c>
      <c r="R137">
        <v>400</v>
      </c>
      <c r="S137" t="s">
        <v>3175</v>
      </c>
      <c r="T137" t="s">
        <v>3169</v>
      </c>
      <c r="U137" t="s">
        <v>3176</v>
      </c>
    </row>
    <row r="138" spans="1:21" hidden="1" x14ac:dyDescent="0.3">
      <c r="A138" t="b">
        <f>$O138&lt;=Summary!$B$3</f>
        <v>1</v>
      </c>
      <c r="B138">
        <v>206077603</v>
      </c>
      <c r="C138" t="s">
        <v>3169</v>
      </c>
      <c r="D138" t="s">
        <v>3185</v>
      </c>
      <c r="E138" t="s">
        <v>3184</v>
      </c>
      <c r="F138" t="s">
        <v>3169</v>
      </c>
      <c r="G138" t="s">
        <v>2778</v>
      </c>
      <c r="H138" t="s">
        <v>3172</v>
      </c>
      <c r="I138" t="s">
        <v>3173</v>
      </c>
      <c r="J138" t="s">
        <v>3177</v>
      </c>
      <c r="K138">
        <v>67</v>
      </c>
      <c r="L138" t="s">
        <v>3169</v>
      </c>
      <c r="M138">
        <v>3.5</v>
      </c>
      <c r="N138">
        <v>50</v>
      </c>
      <c r="O138">
        <v>45</v>
      </c>
      <c r="P138" t="s">
        <v>3169</v>
      </c>
      <c r="Q138">
        <v>4.5</v>
      </c>
      <c r="R138">
        <v>400</v>
      </c>
      <c r="S138" t="s">
        <v>3175</v>
      </c>
      <c r="T138" t="s">
        <v>3169</v>
      </c>
      <c r="U138" t="s">
        <v>3176</v>
      </c>
    </row>
    <row r="139" spans="1:21" hidden="1" x14ac:dyDescent="0.3">
      <c r="A139" t="b">
        <f>$O139&lt;=Summary!$B$3</f>
        <v>0</v>
      </c>
      <c r="B139">
        <v>206077604</v>
      </c>
      <c r="C139" t="s">
        <v>3169</v>
      </c>
      <c r="D139" t="s">
        <v>3185</v>
      </c>
      <c r="E139" t="s">
        <v>3182</v>
      </c>
      <c r="F139" t="s">
        <v>3169</v>
      </c>
      <c r="G139" t="s">
        <v>2612</v>
      </c>
      <c r="H139" t="s">
        <v>3172</v>
      </c>
      <c r="I139" t="s">
        <v>3173</v>
      </c>
      <c r="J139" t="s">
        <v>3174</v>
      </c>
      <c r="K139">
        <v>75</v>
      </c>
      <c r="L139" t="s">
        <v>3169</v>
      </c>
      <c r="M139">
        <v>3.5</v>
      </c>
      <c r="N139">
        <v>65</v>
      </c>
      <c r="O139">
        <v>59</v>
      </c>
      <c r="P139" t="s">
        <v>3169</v>
      </c>
      <c r="Q139">
        <v>4.5</v>
      </c>
      <c r="R139">
        <v>409</v>
      </c>
      <c r="S139" t="s">
        <v>3175</v>
      </c>
      <c r="T139" t="s">
        <v>3169</v>
      </c>
      <c r="U139" t="s">
        <v>3176</v>
      </c>
    </row>
    <row r="140" spans="1:21" hidden="1" x14ac:dyDescent="0.3">
      <c r="A140" t="b">
        <f>$O140&lt;=Summary!$B$3</f>
        <v>0</v>
      </c>
      <c r="B140">
        <v>206077605</v>
      </c>
      <c r="C140" t="s">
        <v>3169</v>
      </c>
      <c r="D140" t="s">
        <v>3185</v>
      </c>
      <c r="E140" t="s">
        <v>3184</v>
      </c>
      <c r="F140" t="s">
        <v>3169</v>
      </c>
      <c r="G140" t="s">
        <v>2781</v>
      </c>
      <c r="H140" t="s">
        <v>3172</v>
      </c>
      <c r="I140" t="s">
        <v>3173</v>
      </c>
      <c r="J140" t="s">
        <v>3174</v>
      </c>
      <c r="K140">
        <v>75</v>
      </c>
      <c r="L140" t="s">
        <v>3169</v>
      </c>
      <c r="M140">
        <v>3.5</v>
      </c>
      <c r="N140">
        <v>65</v>
      </c>
      <c r="O140">
        <v>59</v>
      </c>
      <c r="P140" t="s">
        <v>3169</v>
      </c>
      <c r="Q140">
        <v>4.5</v>
      </c>
      <c r="R140">
        <v>409</v>
      </c>
      <c r="S140" t="s">
        <v>3175</v>
      </c>
      <c r="T140" t="s">
        <v>3169</v>
      </c>
      <c r="U140" t="s">
        <v>3176</v>
      </c>
    </row>
    <row r="141" spans="1:21" hidden="1" x14ac:dyDescent="0.3">
      <c r="A141" t="b">
        <f>$O141&lt;=Summary!$B$3</f>
        <v>0</v>
      </c>
      <c r="B141">
        <v>206077606</v>
      </c>
      <c r="C141" t="s">
        <v>3169</v>
      </c>
      <c r="D141" t="s">
        <v>3185</v>
      </c>
      <c r="E141" t="s">
        <v>3182</v>
      </c>
      <c r="F141" t="s">
        <v>3169</v>
      </c>
      <c r="G141" t="s">
        <v>2617</v>
      </c>
      <c r="H141" t="s">
        <v>3172</v>
      </c>
      <c r="I141" t="s">
        <v>3173</v>
      </c>
      <c r="J141" t="s">
        <v>3174</v>
      </c>
      <c r="K141">
        <v>87</v>
      </c>
      <c r="L141" t="s">
        <v>3169</v>
      </c>
      <c r="M141">
        <v>3.5</v>
      </c>
      <c r="N141">
        <v>80</v>
      </c>
      <c r="O141">
        <v>72</v>
      </c>
      <c r="P141" t="s">
        <v>3169</v>
      </c>
      <c r="Q141">
        <v>4.5</v>
      </c>
      <c r="R141">
        <v>398</v>
      </c>
      <c r="S141" t="s">
        <v>3175</v>
      </c>
      <c r="T141" t="s">
        <v>3169</v>
      </c>
      <c r="U141" t="s">
        <v>3176</v>
      </c>
    </row>
    <row r="142" spans="1:21" hidden="1" x14ac:dyDescent="0.3">
      <c r="A142" t="b">
        <f>$O142&lt;=Summary!$B$3</f>
        <v>0</v>
      </c>
      <c r="B142">
        <v>206077607</v>
      </c>
      <c r="C142" t="s">
        <v>3169</v>
      </c>
      <c r="D142" t="s">
        <v>3185</v>
      </c>
      <c r="E142" t="s">
        <v>3184</v>
      </c>
      <c r="F142" t="s">
        <v>3169</v>
      </c>
      <c r="G142" t="s">
        <v>2789</v>
      </c>
      <c r="H142" t="s">
        <v>3172</v>
      </c>
      <c r="I142" t="s">
        <v>3173</v>
      </c>
      <c r="J142" t="s">
        <v>3174</v>
      </c>
      <c r="K142">
        <v>87</v>
      </c>
      <c r="L142" t="s">
        <v>3169</v>
      </c>
      <c r="M142">
        <v>3.5</v>
      </c>
      <c r="N142">
        <v>80</v>
      </c>
      <c r="O142">
        <v>72</v>
      </c>
      <c r="P142" t="s">
        <v>3169</v>
      </c>
      <c r="Q142">
        <v>4.5</v>
      </c>
      <c r="R142">
        <v>398</v>
      </c>
      <c r="S142" t="s">
        <v>3175</v>
      </c>
      <c r="T142" t="s">
        <v>3169</v>
      </c>
      <c r="U142" t="s">
        <v>3176</v>
      </c>
    </row>
    <row r="143" spans="1:21" hidden="1" x14ac:dyDescent="0.3">
      <c r="A143" t="b">
        <f>$O143&lt;=Summary!$B$3</f>
        <v>0</v>
      </c>
      <c r="B143">
        <v>206186473</v>
      </c>
      <c r="C143" t="s">
        <v>3169</v>
      </c>
      <c r="D143" t="s">
        <v>3185</v>
      </c>
      <c r="E143" t="s">
        <v>3182</v>
      </c>
      <c r="F143" t="s">
        <v>3169</v>
      </c>
      <c r="G143" t="s">
        <v>2463</v>
      </c>
      <c r="H143" t="s">
        <v>3172</v>
      </c>
      <c r="I143" t="s">
        <v>3173</v>
      </c>
      <c r="J143" t="s">
        <v>3174</v>
      </c>
      <c r="K143">
        <v>87</v>
      </c>
      <c r="L143" t="s">
        <v>3169</v>
      </c>
      <c r="M143">
        <v>4</v>
      </c>
      <c r="N143">
        <v>80</v>
      </c>
      <c r="O143">
        <v>72</v>
      </c>
      <c r="P143" t="s">
        <v>3169</v>
      </c>
      <c r="Q143">
        <v>4.5</v>
      </c>
      <c r="R143">
        <v>447</v>
      </c>
      <c r="S143" t="s">
        <v>3175</v>
      </c>
      <c r="T143" t="s">
        <v>3169</v>
      </c>
      <c r="U143" t="s">
        <v>3176</v>
      </c>
    </row>
    <row r="144" spans="1:21" hidden="1" x14ac:dyDescent="0.3">
      <c r="A144" t="b">
        <f>$O144&lt;=Summary!$B$3</f>
        <v>0</v>
      </c>
      <c r="B144">
        <v>206186474</v>
      </c>
      <c r="C144" t="s">
        <v>3169</v>
      </c>
      <c r="D144" t="s">
        <v>3185</v>
      </c>
      <c r="E144" t="s">
        <v>3182</v>
      </c>
      <c r="F144" t="s">
        <v>3169</v>
      </c>
      <c r="G144" t="s">
        <v>2427</v>
      </c>
      <c r="H144" t="s">
        <v>3172</v>
      </c>
      <c r="I144" t="s">
        <v>3173</v>
      </c>
      <c r="J144" t="s">
        <v>3174</v>
      </c>
      <c r="K144">
        <v>87</v>
      </c>
      <c r="L144" t="s">
        <v>3169</v>
      </c>
      <c r="M144">
        <v>4</v>
      </c>
      <c r="N144">
        <v>80</v>
      </c>
      <c r="O144">
        <v>72</v>
      </c>
      <c r="P144" t="s">
        <v>3169</v>
      </c>
      <c r="Q144">
        <v>4.5</v>
      </c>
      <c r="R144">
        <v>447</v>
      </c>
      <c r="S144" t="s">
        <v>3175</v>
      </c>
      <c r="T144" t="s">
        <v>3169</v>
      </c>
      <c r="U144" t="s">
        <v>3176</v>
      </c>
    </row>
    <row r="145" spans="1:21" hidden="1" x14ac:dyDescent="0.3">
      <c r="A145" t="b">
        <f>$O145&lt;=Summary!$B$3</f>
        <v>0</v>
      </c>
      <c r="B145">
        <v>206186475</v>
      </c>
      <c r="C145" t="s">
        <v>3169</v>
      </c>
      <c r="D145" t="s">
        <v>3185</v>
      </c>
      <c r="E145" t="s">
        <v>3182</v>
      </c>
      <c r="F145" t="s">
        <v>3169</v>
      </c>
      <c r="G145" t="s">
        <v>2503</v>
      </c>
      <c r="H145" t="s">
        <v>3172</v>
      </c>
      <c r="I145" t="s">
        <v>3173</v>
      </c>
      <c r="J145" t="s">
        <v>3174</v>
      </c>
      <c r="K145">
        <v>87</v>
      </c>
      <c r="L145" t="s">
        <v>3169</v>
      </c>
      <c r="M145">
        <v>4</v>
      </c>
      <c r="N145">
        <v>80</v>
      </c>
      <c r="O145">
        <v>72</v>
      </c>
      <c r="P145" t="s">
        <v>3169</v>
      </c>
      <c r="Q145">
        <v>4.5</v>
      </c>
      <c r="R145">
        <v>447</v>
      </c>
      <c r="S145" t="s">
        <v>3175</v>
      </c>
      <c r="T145" t="s">
        <v>3169</v>
      </c>
      <c r="U145" t="s">
        <v>3176</v>
      </c>
    </row>
    <row r="146" spans="1:21" hidden="1" x14ac:dyDescent="0.3">
      <c r="A146" t="b">
        <f>$O146&lt;=Summary!$B$3</f>
        <v>0</v>
      </c>
      <c r="B146">
        <v>206186476</v>
      </c>
      <c r="C146" t="s">
        <v>3169</v>
      </c>
      <c r="D146" t="s">
        <v>3185</v>
      </c>
      <c r="E146" t="s">
        <v>3182</v>
      </c>
      <c r="F146" t="s">
        <v>3169</v>
      </c>
      <c r="G146" t="s">
        <v>2286</v>
      </c>
      <c r="H146" t="s">
        <v>3172</v>
      </c>
      <c r="I146" t="s">
        <v>3173</v>
      </c>
      <c r="J146" t="s">
        <v>3174</v>
      </c>
      <c r="K146">
        <v>87</v>
      </c>
      <c r="L146" t="s">
        <v>3169</v>
      </c>
      <c r="M146">
        <v>4</v>
      </c>
      <c r="N146">
        <v>80</v>
      </c>
      <c r="O146">
        <v>72</v>
      </c>
      <c r="P146" t="s">
        <v>3169</v>
      </c>
      <c r="Q146">
        <v>4.5</v>
      </c>
      <c r="R146">
        <v>447</v>
      </c>
      <c r="S146" t="s">
        <v>3175</v>
      </c>
      <c r="T146" t="s">
        <v>3169</v>
      </c>
      <c r="U146" t="s">
        <v>3176</v>
      </c>
    </row>
    <row r="147" spans="1:21" hidden="1" x14ac:dyDescent="0.3">
      <c r="A147" t="b">
        <f>$O147&lt;=Summary!$B$3</f>
        <v>0</v>
      </c>
      <c r="B147">
        <v>206186477</v>
      </c>
      <c r="C147" t="s">
        <v>3169</v>
      </c>
      <c r="D147" t="s">
        <v>3185</v>
      </c>
      <c r="E147" t="s">
        <v>3182</v>
      </c>
      <c r="F147" t="s">
        <v>3169</v>
      </c>
      <c r="G147" t="s">
        <v>2425</v>
      </c>
      <c r="H147" t="s">
        <v>3172</v>
      </c>
      <c r="I147" t="s">
        <v>3173</v>
      </c>
      <c r="J147" t="s">
        <v>3174</v>
      </c>
      <c r="K147">
        <v>87</v>
      </c>
      <c r="L147" t="s">
        <v>3169</v>
      </c>
      <c r="M147">
        <v>4</v>
      </c>
      <c r="N147">
        <v>80</v>
      </c>
      <c r="O147">
        <v>72</v>
      </c>
      <c r="P147" t="s">
        <v>3169</v>
      </c>
      <c r="Q147">
        <v>4.5</v>
      </c>
      <c r="R147">
        <v>447</v>
      </c>
      <c r="S147" t="s">
        <v>3175</v>
      </c>
      <c r="T147" t="s">
        <v>3169</v>
      </c>
      <c r="U147" t="s">
        <v>3176</v>
      </c>
    </row>
    <row r="148" spans="1:21" hidden="1" x14ac:dyDescent="0.3">
      <c r="A148" t="b">
        <f>$O148&lt;=Summary!$B$3</f>
        <v>0</v>
      </c>
      <c r="B148">
        <v>206186478</v>
      </c>
      <c r="C148" t="s">
        <v>3169</v>
      </c>
      <c r="D148" t="s">
        <v>3185</v>
      </c>
      <c r="E148" t="s">
        <v>3182</v>
      </c>
      <c r="F148" t="s">
        <v>3169</v>
      </c>
      <c r="G148" t="s">
        <v>2501</v>
      </c>
      <c r="H148" t="s">
        <v>3172</v>
      </c>
      <c r="I148" t="s">
        <v>3173</v>
      </c>
      <c r="J148" t="s">
        <v>3174</v>
      </c>
      <c r="K148">
        <v>87</v>
      </c>
      <c r="L148" t="s">
        <v>3169</v>
      </c>
      <c r="M148">
        <v>4</v>
      </c>
      <c r="N148">
        <v>80</v>
      </c>
      <c r="O148">
        <v>72</v>
      </c>
      <c r="P148" t="s">
        <v>3169</v>
      </c>
      <c r="Q148">
        <v>4.5</v>
      </c>
      <c r="R148">
        <v>447</v>
      </c>
      <c r="S148" t="s">
        <v>3175</v>
      </c>
      <c r="T148" t="s">
        <v>3169</v>
      </c>
      <c r="U148" t="s">
        <v>3176</v>
      </c>
    </row>
    <row r="149" spans="1:21" hidden="1" x14ac:dyDescent="0.3">
      <c r="A149" t="b">
        <f>$O149&lt;=Summary!$B$3</f>
        <v>0</v>
      </c>
      <c r="B149">
        <v>206186479</v>
      </c>
      <c r="C149" t="s">
        <v>3169</v>
      </c>
      <c r="D149" t="s">
        <v>3185</v>
      </c>
      <c r="E149" t="s">
        <v>3182</v>
      </c>
      <c r="F149" t="s">
        <v>3169</v>
      </c>
      <c r="G149" t="s">
        <v>2401</v>
      </c>
      <c r="H149" t="s">
        <v>3172</v>
      </c>
      <c r="I149" t="s">
        <v>3173</v>
      </c>
      <c r="J149" t="s">
        <v>3174</v>
      </c>
      <c r="K149">
        <v>75</v>
      </c>
      <c r="L149" t="s">
        <v>3169</v>
      </c>
      <c r="M149">
        <v>3.5</v>
      </c>
      <c r="N149">
        <v>65</v>
      </c>
      <c r="O149">
        <v>59</v>
      </c>
      <c r="P149" t="s">
        <v>3169</v>
      </c>
      <c r="Q149">
        <v>4.5</v>
      </c>
      <c r="R149">
        <v>409</v>
      </c>
      <c r="S149" t="s">
        <v>3175</v>
      </c>
      <c r="T149" t="s">
        <v>3169</v>
      </c>
      <c r="U149" t="s">
        <v>3176</v>
      </c>
    </row>
    <row r="150" spans="1:21" hidden="1" x14ac:dyDescent="0.3">
      <c r="A150" t="b">
        <f>$O150&lt;=Summary!$B$3</f>
        <v>0</v>
      </c>
      <c r="B150">
        <v>206186480</v>
      </c>
      <c r="C150" t="s">
        <v>3169</v>
      </c>
      <c r="D150" t="s">
        <v>3185</v>
      </c>
      <c r="E150" t="s">
        <v>3182</v>
      </c>
      <c r="F150" t="s">
        <v>3169</v>
      </c>
      <c r="G150" t="s">
        <v>2477</v>
      </c>
      <c r="H150" t="s">
        <v>3172</v>
      </c>
      <c r="I150" t="s">
        <v>3173</v>
      </c>
      <c r="J150" t="s">
        <v>3174</v>
      </c>
      <c r="K150">
        <v>75</v>
      </c>
      <c r="L150" t="s">
        <v>3169</v>
      </c>
      <c r="M150">
        <v>3.5</v>
      </c>
      <c r="N150">
        <v>65</v>
      </c>
      <c r="O150">
        <v>59</v>
      </c>
      <c r="P150" t="s">
        <v>3169</v>
      </c>
      <c r="Q150">
        <v>4.5</v>
      </c>
      <c r="R150">
        <v>409</v>
      </c>
      <c r="S150" t="s">
        <v>3175</v>
      </c>
      <c r="T150" t="s">
        <v>3169</v>
      </c>
      <c r="U150" t="s">
        <v>3176</v>
      </c>
    </row>
    <row r="151" spans="1:21" hidden="1" x14ac:dyDescent="0.3">
      <c r="A151" t="b">
        <f>$O151&lt;=Summary!$B$3</f>
        <v>0</v>
      </c>
      <c r="B151">
        <v>206186481</v>
      </c>
      <c r="C151" t="s">
        <v>3169</v>
      </c>
      <c r="D151" t="s">
        <v>3185</v>
      </c>
      <c r="E151" t="s">
        <v>3182</v>
      </c>
      <c r="F151" t="s">
        <v>3169</v>
      </c>
      <c r="G151" t="s">
        <v>2453</v>
      </c>
      <c r="H151" t="s">
        <v>3172</v>
      </c>
      <c r="I151" t="s">
        <v>3173</v>
      </c>
      <c r="J151" t="s">
        <v>3177</v>
      </c>
      <c r="K151">
        <v>54</v>
      </c>
      <c r="L151" t="s">
        <v>3169</v>
      </c>
      <c r="M151">
        <v>3.55</v>
      </c>
      <c r="N151">
        <v>65</v>
      </c>
      <c r="O151">
        <v>59</v>
      </c>
      <c r="P151" t="s">
        <v>3169</v>
      </c>
      <c r="Q151">
        <v>2.2999999999999998</v>
      </c>
      <c r="R151">
        <v>407</v>
      </c>
      <c r="S151" t="s">
        <v>3175</v>
      </c>
      <c r="T151" t="s">
        <v>3169</v>
      </c>
      <c r="U151" t="s">
        <v>3176</v>
      </c>
    </row>
    <row r="152" spans="1:21" hidden="1" x14ac:dyDescent="0.3">
      <c r="A152" t="b">
        <f>$O152&lt;=Summary!$B$3</f>
        <v>0</v>
      </c>
      <c r="B152">
        <v>206186482</v>
      </c>
      <c r="C152" t="s">
        <v>3169</v>
      </c>
      <c r="D152" t="s">
        <v>3185</v>
      </c>
      <c r="E152" t="s">
        <v>3182</v>
      </c>
      <c r="F152" t="s">
        <v>3169</v>
      </c>
      <c r="G152" t="s">
        <v>2417</v>
      </c>
      <c r="H152" t="s">
        <v>3172</v>
      </c>
      <c r="I152" t="s">
        <v>3173</v>
      </c>
      <c r="J152" t="s">
        <v>3177</v>
      </c>
      <c r="K152">
        <v>54</v>
      </c>
      <c r="L152" t="s">
        <v>3169</v>
      </c>
      <c r="M152">
        <v>3.55</v>
      </c>
      <c r="N152">
        <v>65</v>
      </c>
      <c r="O152">
        <v>59</v>
      </c>
      <c r="P152" t="s">
        <v>3169</v>
      </c>
      <c r="Q152">
        <v>2.2999999999999998</v>
      </c>
      <c r="R152">
        <v>407</v>
      </c>
      <c r="S152" t="s">
        <v>3175</v>
      </c>
      <c r="T152" t="s">
        <v>3169</v>
      </c>
      <c r="U152" t="s">
        <v>3176</v>
      </c>
    </row>
    <row r="153" spans="1:21" hidden="1" x14ac:dyDescent="0.3">
      <c r="A153" t="b">
        <f>$O153&lt;=Summary!$B$3</f>
        <v>0</v>
      </c>
      <c r="B153">
        <v>206186483</v>
      </c>
      <c r="C153" t="s">
        <v>3169</v>
      </c>
      <c r="D153" t="s">
        <v>3185</v>
      </c>
      <c r="E153" t="s">
        <v>3182</v>
      </c>
      <c r="F153" t="s">
        <v>3169</v>
      </c>
      <c r="G153" t="s">
        <v>2493</v>
      </c>
      <c r="H153" t="s">
        <v>3172</v>
      </c>
      <c r="I153" t="s">
        <v>3173</v>
      </c>
      <c r="J153" t="s">
        <v>3177</v>
      </c>
      <c r="K153">
        <v>54</v>
      </c>
      <c r="L153" t="s">
        <v>3169</v>
      </c>
      <c r="M153">
        <v>3.55</v>
      </c>
      <c r="N153">
        <v>65</v>
      </c>
      <c r="O153">
        <v>59</v>
      </c>
      <c r="P153" t="s">
        <v>3169</v>
      </c>
      <c r="Q153">
        <v>2.2999999999999998</v>
      </c>
      <c r="R153">
        <v>407</v>
      </c>
      <c r="S153" t="s">
        <v>3175</v>
      </c>
      <c r="T153" t="s">
        <v>3169</v>
      </c>
      <c r="U153" t="s">
        <v>3176</v>
      </c>
    </row>
    <row r="154" spans="1:21" hidden="1" x14ac:dyDescent="0.3">
      <c r="A154" t="b">
        <f>$O154&lt;=Summary!$B$3</f>
        <v>0</v>
      </c>
      <c r="B154">
        <v>206186484</v>
      </c>
      <c r="C154" t="s">
        <v>3169</v>
      </c>
      <c r="D154" t="s">
        <v>3185</v>
      </c>
      <c r="E154" t="s">
        <v>3182</v>
      </c>
      <c r="F154" t="s">
        <v>3169</v>
      </c>
      <c r="G154" t="s">
        <v>2457</v>
      </c>
      <c r="H154" t="s">
        <v>3172</v>
      </c>
      <c r="I154" t="s">
        <v>3173</v>
      </c>
      <c r="J154" t="s">
        <v>3174</v>
      </c>
      <c r="K154">
        <v>75</v>
      </c>
      <c r="L154" t="s">
        <v>3169</v>
      </c>
      <c r="M154">
        <v>3.85</v>
      </c>
      <c r="N154">
        <v>65</v>
      </c>
      <c r="O154">
        <v>59</v>
      </c>
      <c r="P154" t="s">
        <v>3169</v>
      </c>
      <c r="Q154">
        <v>4.5</v>
      </c>
      <c r="R154">
        <v>457</v>
      </c>
      <c r="S154" t="s">
        <v>3175</v>
      </c>
      <c r="T154" t="s">
        <v>3169</v>
      </c>
      <c r="U154" t="s">
        <v>3176</v>
      </c>
    </row>
    <row r="155" spans="1:21" hidden="1" x14ac:dyDescent="0.3">
      <c r="A155" t="b">
        <f>$O155&lt;=Summary!$B$3</f>
        <v>0</v>
      </c>
      <c r="B155">
        <v>206186485</v>
      </c>
      <c r="C155" t="s">
        <v>3169</v>
      </c>
      <c r="D155" t="s">
        <v>3185</v>
      </c>
      <c r="E155" t="s">
        <v>3182</v>
      </c>
      <c r="F155" t="s">
        <v>3169</v>
      </c>
      <c r="G155" t="s">
        <v>2421</v>
      </c>
      <c r="H155" t="s">
        <v>3172</v>
      </c>
      <c r="I155" t="s">
        <v>3173</v>
      </c>
      <c r="J155" t="s">
        <v>3174</v>
      </c>
      <c r="K155">
        <v>75</v>
      </c>
      <c r="L155" t="s">
        <v>3169</v>
      </c>
      <c r="M155">
        <v>3.85</v>
      </c>
      <c r="N155">
        <v>65</v>
      </c>
      <c r="O155">
        <v>59</v>
      </c>
      <c r="P155" t="s">
        <v>3169</v>
      </c>
      <c r="Q155">
        <v>4.5</v>
      </c>
      <c r="R155">
        <v>457</v>
      </c>
      <c r="S155" t="s">
        <v>3175</v>
      </c>
      <c r="T155" t="s">
        <v>3169</v>
      </c>
      <c r="U155" t="s">
        <v>3176</v>
      </c>
    </row>
    <row r="156" spans="1:21" hidden="1" x14ac:dyDescent="0.3">
      <c r="A156" t="b">
        <f>$O156&lt;=Summary!$B$3</f>
        <v>0</v>
      </c>
      <c r="B156">
        <v>206186486</v>
      </c>
      <c r="C156" t="s">
        <v>3169</v>
      </c>
      <c r="D156" t="s">
        <v>3185</v>
      </c>
      <c r="E156" t="s">
        <v>3182</v>
      </c>
      <c r="F156" t="s">
        <v>3169</v>
      </c>
      <c r="G156" t="s">
        <v>2497</v>
      </c>
      <c r="H156" t="s">
        <v>3172</v>
      </c>
      <c r="I156" t="s">
        <v>3173</v>
      </c>
      <c r="J156" t="s">
        <v>3174</v>
      </c>
      <c r="K156">
        <v>75</v>
      </c>
      <c r="L156" t="s">
        <v>3169</v>
      </c>
      <c r="M156">
        <v>3.85</v>
      </c>
      <c r="N156">
        <v>65</v>
      </c>
      <c r="O156">
        <v>59</v>
      </c>
      <c r="P156" t="s">
        <v>3169</v>
      </c>
      <c r="Q156">
        <v>4.5</v>
      </c>
      <c r="R156">
        <v>457</v>
      </c>
      <c r="S156" t="s">
        <v>3175</v>
      </c>
      <c r="T156" t="s">
        <v>3169</v>
      </c>
      <c r="U156" t="s">
        <v>3176</v>
      </c>
    </row>
    <row r="157" spans="1:21" hidden="1" x14ac:dyDescent="0.3">
      <c r="A157" t="b">
        <f>$O157&lt;=Summary!$B$3</f>
        <v>0</v>
      </c>
      <c r="B157">
        <v>206186487</v>
      </c>
      <c r="C157" t="s">
        <v>3169</v>
      </c>
      <c r="D157" t="s">
        <v>3185</v>
      </c>
      <c r="E157" t="s">
        <v>3182</v>
      </c>
      <c r="F157" t="s">
        <v>3169</v>
      </c>
      <c r="G157" t="s">
        <v>2455</v>
      </c>
      <c r="H157" t="s">
        <v>3172</v>
      </c>
      <c r="I157" t="s">
        <v>3173</v>
      </c>
      <c r="J157" t="s">
        <v>3174</v>
      </c>
      <c r="K157">
        <v>75</v>
      </c>
      <c r="L157" t="s">
        <v>3169</v>
      </c>
      <c r="M157">
        <v>3.85</v>
      </c>
      <c r="N157">
        <v>65</v>
      </c>
      <c r="O157">
        <v>59</v>
      </c>
      <c r="P157" t="s">
        <v>3169</v>
      </c>
      <c r="Q157">
        <v>4.5</v>
      </c>
      <c r="R157">
        <v>457</v>
      </c>
      <c r="S157" t="s">
        <v>3175</v>
      </c>
      <c r="T157" t="s">
        <v>3169</v>
      </c>
      <c r="U157" t="s">
        <v>3176</v>
      </c>
    </row>
    <row r="158" spans="1:21" hidden="1" x14ac:dyDescent="0.3">
      <c r="A158" t="b">
        <f>$O158&lt;=Summary!$B$3</f>
        <v>0</v>
      </c>
      <c r="B158">
        <v>206186488</v>
      </c>
      <c r="C158" t="s">
        <v>3169</v>
      </c>
      <c r="D158" t="s">
        <v>3185</v>
      </c>
      <c r="E158" t="s">
        <v>3182</v>
      </c>
      <c r="F158" t="s">
        <v>3169</v>
      </c>
      <c r="G158" t="s">
        <v>2419</v>
      </c>
      <c r="H158" t="s">
        <v>3172</v>
      </c>
      <c r="I158" t="s">
        <v>3173</v>
      </c>
      <c r="J158" t="s">
        <v>3174</v>
      </c>
      <c r="K158">
        <v>75</v>
      </c>
      <c r="L158" t="s">
        <v>3169</v>
      </c>
      <c r="M158">
        <v>3.85</v>
      </c>
      <c r="N158">
        <v>65</v>
      </c>
      <c r="O158">
        <v>59</v>
      </c>
      <c r="P158" t="s">
        <v>3169</v>
      </c>
      <c r="Q158">
        <v>4.5</v>
      </c>
      <c r="R158">
        <v>457</v>
      </c>
      <c r="S158" t="s">
        <v>3175</v>
      </c>
      <c r="T158" t="s">
        <v>3169</v>
      </c>
      <c r="U158" t="s">
        <v>3176</v>
      </c>
    </row>
    <row r="159" spans="1:21" hidden="1" x14ac:dyDescent="0.3">
      <c r="A159" t="b">
        <f>$O159&lt;=Summary!$B$3</f>
        <v>0</v>
      </c>
      <c r="B159">
        <v>206186489</v>
      </c>
      <c r="C159" t="s">
        <v>3169</v>
      </c>
      <c r="D159" t="s">
        <v>3185</v>
      </c>
      <c r="E159" t="s">
        <v>3182</v>
      </c>
      <c r="F159" t="s">
        <v>3169</v>
      </c>
      <c r="G159" t="s">
        <v>2495</v>
      </c>
      <c r="H159" t="s">
        <v>3172</v>
      </c>
      <c r="I159" t="s">
        <v>3173</v>
      </c>
      <c r="J159" t="s">
        <v>3174</v>
      </c>
      <c r="K159">
        <v>75</v>
      </c>
      <c r="L159" t="s">
        <v>3169</v>
      </c>
      <c r="M159">
        <v>3.85</v>
      </c>
      <c r="N159">
        <v>65</v>
      </c>
      <c r="O159">
        <v>59</v>
      </c>
      <c r="P159" t="s">
        <v>3169</v>
      </c>
      <c r="Q159">
        <v>4.5</v>
      </c>
      <c r="R159">
        <v>457</v>
      </c>
      <c r="S159" t="s">
        <v>3175</v>
      </c>
      <c r="T159" t="s">
        <v>3169</v>
      </c>
      <c r="U159" t="s">
        <v>3176</v>
      </c>
    </row>
    <row r="160" spans="1:21" hidden="1" x14ac:dyDescent="0.3">
      <c r="A160" t="b">
        <f>$O160&lt;=Summary!$B$3</f>
        <v>1</v>
      </c>
      <c r="B160">
        <v>206186490</v>
      </c>
      <c r="C160" t="s">
        <v>3169</v>
      </c>
      <c r="D160" t="s">
        <v>3185</v>
      </c>
      <c r="E160" t="s">
        <v>3182</v>
      </c>
      <c r="F160" t="s">
        <v>3169</v>
      </c>
      <c r="G160" t="s">
        <v>2399</v>
      </c>
      <c r="H160" t="s">
        <v>3172</v>
      </c>
      <c r="I160" t="s">
        <v>3173</v>
      </c>
      <c r="J160" t="s">
        <v>3177</v>
      </c>
      <c r="K160">
        <v>67</v>
      </c>
      <c r="L160" t="s">
        <v>3169</v>
      </c>
      <c r="M160">
        <v>3.5</v>
      </c>
      <c r="N160">
        <v>50</v>
      </c>
      <c r="O160">
        <v>45</v>
      </c>
      <c r="P160" t="s">
        <v>3169</v>
      </c>
      <c r="Q160">
        <v>4.5</v>
      </c>
      <c r="R160">
        <v>400</v>
      </c>
      <c r="S160" t="s">
        <v>3175</v>
      </c>
      <c r="T160" t="s">
        <v>3169</v>
      </c>
      <c r="U160" t="s">
        <v>3176</v>
      </c>
    </row>
    <row r="161" spans="1:21" hidden="1" x14ac:dyDescent="0.3">
      <c r="A161" t="b">
        <f>$O161&lt;=Summary!$B$3</f>
        <v>1</v>
      </c>
      <c r="B161">
        <v>206186491</v>
      </c>
      <c r="C161" t="s">
        <v>3169</v>
      </c>
      <c r="D161" t="s">
        <v>3185</v>
      </c>
      <c r="E161" t="s">
        <v>3182</v>
      </c>
      <c r="F161" t="s">
        <v>3169</v>
      </c>
      <c r="G161" t="s">
        <v>2475</v>
      </c>
      <c r="H161" t="s">
        <v>3172</v>
      </c>
      <c r="I161" t="s">
        <v>3173</v>
      </c>
      <c r="J161" t="s">
        <v>3177</v>
      </c>
      <c r="K161">
        <v>67</v>
      </c>
      <c r="L161" t="s">
        <v>3169</v>
      </c>
      <c r="M161">
        <v>3.5</v>
      </c>
      <c r="N161">
        <v>50</v>
      </c>
      <c r="O161">
        <v>45</v>
      </c>
      <c r="P161" t="s">
        <v>3169</v>
      </c>
      <c r="Q161">
        <v>4.5</v>
      </c>
      <c r="R161">
        <v>400</v>
      </c>
      <c r="S161" t="s">
        <v>3175</v>
      </c>
      <c r="T161" t="s">
        <v>3169</v>
      </c>
      <c r="U161" t="s">
        <v>3176</v>
      </c>
    </row>
    <row r="162" spans="1:21" hidden="1" x14ac:dyDescent="0.3">
      <c r="A162" t="b">
        <f>$O162&lt;=Summary!$B$3</f>
        <v>1</v>
      </c>
      <c r="B162">
        <v>206186492</v>
      </c>
      <c r="C162" t="s">
        <v>3169</v>
      </c>
      <c r="D162" t="s">
        <v>3185</v>
      </c>
      <c r="E162" t="s">
        <v>3182</v>
      </c>
      <c r="F162" t="s">
        <v>3169</v>
      </c>
      <c r="G162" t="s">
        <v>2447</v>
      </c>
      <c r="H162" t="s">
        <v>3172</v>
      </c>
      <c r="I162" t="s">
        <v>3173</v>
      </c>
      <c r="J162" t="s">
        <v>3177</v>
      </c>
      <c r="K162">
        <v>52</v>
      </c>
      <c r="L162" t="s">
        <v>3169</v>
      </c>
      <c r="M162">
        <v>3.75</v>
      </c>
      <c r="N162">
        <v>50</v>
      </c>
      <c r="O162">
        <v>45</v>
      </c>
      <c r="P162" t="s">
        <v>3169</v>
      </c>
      <c r="Q162">
        <v>2.2999999999999998</v>
      </c>
      <c r="R162">
        <v>423</v>
      </c>
      <c r="S162" t="s">
        <v>3175</v>
      </c>
      <c r="T162" t="s">
        <v>3169</v>
      </c>
      <c r="U162" t="s">
        <v>3176</v>
      </c>
    </row>
    <row r="163" spans="1:21" hidden="1" x14ac:dyDescent="0.3">
      <c r="A163" t="b">
        <f>$O163&lt;=Summary!$B$3</f>
        <v>1</v>
      </c>
      <c r="B163">
        <v>206186493</v>
      </c>
      <c r="C163" t="s">
        <v>3169</v>
      </c>
      <c r="D163" t="s">
        <v>3185</v>
      </c>
      <c r="E163" t="s">
        <v>3182</v>
      </c>
      <c r="F163" t="s">
        <v>3169</v>
      </c>
      <c r="G163" t="s">
        <v>2411</v>
      </c>
      <c r="H163" t="s">
        <v>3172</v>
      </c>
      <c r="I163" t="s">
        <v>3173</v>
      </c>
      <c r="J163" t="s">
        <v>3177</v>
      </c>
      <c r="K163">
        <v>52</v>
      </c>
      <c r="L163" t="s">
        <v>3169</v>
      </c>
      <c r="M163">
        <v>3.75</v>
      </c>
      <c r="N163">
        <v>50</v>
      </c>
      <c r="O163">
        <v>45</v>
      </c>
      <c r="P163" t="s">
        <v>3169</v>
      </c>
      <c r="Q163">
        <v>2.2999999999999998</v>
      </c>
      <c r="R163">
        <v>423</v>
      </c>
      <c r="S163" t="s">
        <v>3175</v>
      </c>
      <c r="T163" t="s">
        <v>3169</v>
      </c>
      <c r="U163" t="s">
        <v>3176</v>
      </c>
    </row>
    <row r="164" spans="1:21" hidden="1" x14ac:dyDescent="0.3">
      <c r="A164" t="b">
        <f>$O164&lt;=Summary!$B$3</f>
        <v>1</v>
      </c>
      <c r="B164">
        <v>206186494</v>
      </c>
      <c r="C164" t="s">
        <v>3169</v>
      </c>
      <c r="D164" t="s">
        <v>3185</v>
      </c>
      <c r="E164" t="s">
        <v>3182</v>
      </c>
      <c r="F164" t="s">
        <v>3169</v>
      </c>
      <c r="G164" t="s">
        <v>2487</v>
      </c>
      <c r="H164" t="s">
        <v>3172</v>
      </c>
      <c r="I164" t="s">
        <v>3173</v>
      </c>
      <c r="J164" t="s">
        <v>3177</v>
      </c>
      <c r="K164">
        <v>52</v>
      </c>
      <c r="L164" t="s">
        <v>3169</v>
      </c>
      <c r="M164">
        <v>3.75</v>
      </c>
      <c r="N164">
        <v>50</v>
      </c>
      <c r="O164">
        <v>45</v>
      </c>
      <c r="P164" t="s">
        <v>3169</v>
      </c>
      <c r="Q164">
        <v>2.2999999999999998</v>
      </c>
      <c r="R164">
        <v>423</v>
      </c>
      <c r="S164" t="s">
        <v>3175</v>
      </c>
      <c r="T164" t="s">
        <v>3169</v>
      </c>
      <c r="U164" t="s">
        <v>3176</v>
      </c>
    </row>
    <row r="165" spans="1:21" hidden="1" x14ac:dyDescent="0.3">
      <c r="A165" t="b">
        <f>$O165&lt;=Summary!$B$3</f>
        <v>1</v>
      </c>
      <c r="B165">
        <v>206186495</v>
      </c>
      <c r="C165" t="s">
        <v>3169</v>
      </c>
      <c r="D165" t="s">
        <v>3185</v>
      </c>
      <c r="E165" t="s">
        <v>3182</v>
      </c>
      <c r="F165" t="s">
        <v>3169</v>
      </c>
      <c r="G165" t="s">
        <v>2451</v>
      </c>
      <c r="H165" t="s">
        <v>3172</v>
      </c>
      <c r="I165" t="s">
        <v>3173</v>
      </c>
      <c r="J165" t="s">
        <v>3177</v>
      </c>
      <c r="K165">
        <v>67</v>
      </c>
      <c r="L165" t="s">
        <v>3169</v>
      </c>
      <c r="M165">
        <v>3.75</v>
      </c>
      <c r="N165">
        <v>50</v>
      </c>
      <c r="O165">
        <v>45</v>
      </c>
      <c r="P165" t="s">
        <v>3169</v>
      </c>
      <c r="Q165">
        <v>4.5</v>
      </c>
      <c r="R165">
        <v>430</v>
      </c>
      <c r="S165" t="s">
        <v>3175</v>
      </c>
      <c r="T165" t="s">
        <v>3169</v>
      </c>
      <c r="U165" t="s">
        <v>3176</v>
      </c>
    </row>
    <row r="166" spans="1:21" hidden="1" x14ac:dyDescent="0.3">
      <c r="A166" t="b">
        <f>$O166&lt;=Summary!$B$3</f>
        <v>1</v>
      </c>
      <c r="B166">
        <v>206186496</v>
      </c>
      <c r="C166" t="s">
        <v>3169</v>
      </c>
      <c r="D166" t="s">
        <v>3185</v>
      </c>
      <c r="E166" t="s">
        <v>3182</v>
      </c>
      <c r="F166" t="s">
        <v>3169</v>
      </c>
      <c r="G166" t="s">
        <v>2415</v>
      </c>
      <c r="H166" t="s">
        <v>3172</v>
      </c>
      <c r="I166" t="s">
        <v>3173</v>
      </c>
      <c r="J166" t="s">
        <v>3177</v>
      </c>
      <c r="K166">
        <v>67</v>
      </c>
      <c r="L166" t="s">
        <v>3169</v>
      </c>
      <c r="M166">
        <v>3.75</v>
      </c>
      <c r="N166">
        <v>50</v>
      </c>
      <c r="O166">
        <v>45</v>
      </c>
      <c r="P166" t="s">
        <v>3169</v>
      </c>
      <c r="Q166">
        <v>4.5</v>
      </c>
      <c r="R166">
        <v>430</v>
      </c>
      <c r="S166" t="s">
        <v>3175</v>
      </c>
      <c r="T166" t="s">
        <v>3169</v>
      </c>
      <c r="U166" t="s">
        <v>3176</v>
      </c>
    </row>
    <row r="167" spans="1:21" hidden="1" x14ac:dyDescent="0.3">
      <c r="A167" t="b">
        <f>$O167&lt;=Summary!$B$3</f>
        <v>1</v>
      </c>
      <c r="B167">
        <v>206186497</v>
      </c>
      <c r="C167" t="s">
        <v>3169</v>
      </c>
      <c r="D167" t="s">
        <v>3185</v>
      </c>
      <c r="E167" t="s">
        <v>3182</v>
      </c>
      <c r="F167" t="s">
        <v>3169</v>
      </c>
      <c r="G167" t="s">
        <v>2491</v>
      </c>
      <c r="H167" t="s">
        <v>3172</v>
      </c>
      <c r="I167" t="s">
        <v>3173</v>
      </c>
      <c r="J167" t="s">
        <v>3177</v>
      </c>
      <c r="K167">
        <v>67</v>
      </c>
      <c r="L167" t="s">
        <v>3169</v>
      </c>
      <c r="M167">
        <v>3.75</v>
      </c>
      <c r="N167">
        <v>50</v>
      </c>
      <c r="O167">
        <v>45</v>
      </c>
      <c r="P167" t="s">
        <v>3169</v>
      </c>
      <c r="Q167">
        <v>4.5</v>
      </c>
      <c r="R167">
        <v>430</v>
      </c>
      <c r="S167" t="s">
        <v>3175</v>
      </c>
      <c r="T167" t="s">
        <v>3169</v>
      </c>
      <c r="U167" t="s">
        <v>3176</v>
      </c>
    </row>
    <row r="168" spans="1:21" hidden="1" x14ac:dyDescent="0.3">
      <c r="A168" t="b">
        <f>$O168&lt;=Summary!$B$3</f>
        <v>1</v>
      </c>
      <c r="B168">
        <v>206186498</v>
      </c>
      <c r="C168" t="s">
        <v>3169</v>
      </c>
      <c r="D168" t="s">
        <v>3185</v>
      </c>
      <c r="E168" t="s">
        <v>3182</v>
      </c>
      <c r="F168" t="s">
        <v>3169</v>
      </c>
      <c r="G168" t="s">
        <v>2449</v>
      </c>
      <c r="H168" t="s">
        <v>3172</v>
      </c>
      <c r="I168" t="s">
        <v>3173</v>
      </c>
      <c r="J168" t="s">
        <v>3177</v>
      </c>
      <c r="K168">
        <v>67</v>
      </c>
      <c r="L168" t="s">
        <v>3169</v>
      </c>
      <c r="M168">
        <v>3.75</v>
      </c>
      <c r="N168">
        <v>50</v>
      </c>
      <c r="O168">
        <v>45</v>
      </c>
      <c r="P168" t="s">
        <v>3169</v>
      </c>
      <c r="Q168">
        <v>4.5</v>
      </c>
      <c r="R168">
        <v>430</v>
      </c>
      <c r="S168" t="s">
        <v>3175</v>
      </c>
      <c r="T168" t="s">
        <v>3169</v>
      </c>
      <c r="U168" t="s">
        <v>3176</v>
      </c>
    </row>
    <row r="169" spans="1:21" hidden="1" x14ac:dyDescent="0.3">
      <c r="A169" t="b">
        <f>$O169&lt;=Summary!$B$3</f>
        <v>1</v>
      </c>
      <c r="B169">
        <v>206186499</v>
      </c>
      <c r="C169" t="s">
        <v>3169</v>
      </c>
      <c r="D169" t="s">
        <v>3185</v>
      </c>
      <c r="E169" t="s">
        <v>3182</v>
      </c>
      <c r="F169" t="s">
        <v>3169</v>
      </c>
      <c r="G169" t="s">
        <v>2413</v>
      </c>
      <c r="H169" t="s">
        <v>3172</v>
      </c>
      <c r="I169" t="s">
        <v>3173</v>
      </c>
      <c r="J169" t="s">
        <v>3177</v>
      </c>
      <c r="K169">
        <v>67</v>
      </c>
      <c r="L169" t="s">
        <v>3169</v>
      </c>
      <c r="M169">
        <v>3.75</v>
      </c>
      <c r="N169">
        <v>50</v>
      </c>
      <c r="O169">
        <v>45</v>
      </c>
      <c r="P169" t="s">
        <v>3169</v>
      </c>
      <c r="Q169">
        <v>4.5</v>
      </c>
      <c r="R169">
        <v>430</v>
      </c>
      <c r="S169" t="s">
        <v>3175</v>
      </c>
      <c r="T169" t="s">
        <v>3169</v>
      </c>
      <c r="U169" t="s">
        <v>3176</v>
      </c>
    </row>
    <row r="170" spans="1:21" hidden="1" x14ac:dyDescent="0.3">
      <c r="A170" t="b">
        <f>$O170&lt;=Summary!$B$3</f>
        <v>1</v>
      </c>
      <c r="B170">
        <v>206186500</v>
      </c>
      <c r="C170" t="s">
        <v>3169</v>
      </c>
      <c r="D170" t="s">
        <v>3185</v>
      </c>
      <c r="E170" t="s">
        <v>3182</v>
      </c>
      <c r="F170" t="s">
        <v>3169</v>
      </c>
      <c r="G170" t="s">
        <v>2489</v>
      </c>
      <c r="H170" t="s">
        <v>3172</v>
      </c>
      <c r="I170" t="s">
        <v>3173</v>
      </c>
      <c r="J170" t="s">
        <v>3177</v>
      </c>
      <c r="K170">
        <v>67</v>
      </c>
      <c r="L170" t="s">
        <v>3169</v>
      </c>
      <c r="M170">
        <v>3.75</v>
      </c>
      <c r="N170">
        <v>50</v>
      </c>
      <c r="O170">
        <v>45</v>
      </c>
      <c r="P170" t="s">
        <v>3169</v>
      </c>
      <c r="Q170">
        <v>4.5</v>
      </c>
      <c r="R170">
        <v>430</v>
      </c>
      <c r="S170" t="s">
        <v>3175</v>
      </c>
      <c r="T170" t="s">
        <v>3169</v>
      </c>
      <c r="U170" t="s">
        <v>3176</v>
      </c>
    </row>
    <row r="171" spans="1:21" hidden="1" x14ac:dyDescent="0.3">
      <c r="A171" t="b">
        <f>$O171&lt;=Summary!$B$3</f>
        <v>1</v>
      </c>
      <c r="B171">
        <v>206186501</v>
      </c>
      <c r="C171" t="s">
        <v>3169</v>
      </c>
      <c r="D171" t="s">
        <v>3185</v>
      </c>
      <c r="E171" t="s">
        <v>3182</v>
      </c>
      <c r="F171" t="s">
        <v>3169</v>
      </c>
      <c r="G171" t="s">
        <v>2397</v>
      </c>
      <c r="H171" t="s">
        <v>3172</v>
      </c>
      <c r="I171" t="s">
        <v>3173</v>
      </c>
      <c r="J171" t="s">
        <v>3177</v>
      </c>
      <c r="K171">
        <v>60</v>
      </c>
      <c r="L171" t="s">
        <v>3169</v>
      </c>
      <c r="M171">
        <v>3.5</v>
      </c>
      <c r="N171">
        <v>40</v>
      </c>
      <c r="O171">
        <v>36</v>
      </c>
      <c r="P171" t="s">
        <v>3169</v>
      </c>
      <c r="Q171">
        <v>4.5</v>
      </c>
      <c r="R171">
        <v>430</v>
      </c>
      <c r="S171" t="s">
        <v>3175</v>
      </c>
      <c r="T171" t="s">
        <v>3169</v>
      </c>
      <c r="U171" t="s">
        <v>3176</v>
      </c>
    </row>
    <row r="172" spans="1:21" hidden="1" x14ac:dyDescent="0.3">
      <c r="A172" t="b">
        <f>$O172&lt;=Summary!$B$3</f>
        <v>1</v>
      </c>
      <c r="B172">
        <v>206186502</v>
      </c>
      <c r="C172" t="s">
        <v>3169</v>
      </c>
      <c r="D172" t="s">
        <v>3185</v>
      </c>
      <c r="E172" t="s">
        <v>3182</v>
      </c>
      <c r="F172" t="s">
        <v>3169</v>
      </c>
      <c r="G172" t="s">
        <v>2473</v>
      </c>
      <c r="H172" t="s">
        <v>3172</v>
      </c>
      <c r="I172" t="s">
        <v>3173</v>
      </c>
      <c r="J172" t="s">
        <v>3177</v>
      </c>
      <c r="K172">
        <v>60</v>
      </c>
      <c r="L172" t="s">
        <v>3169</v>
      </c>
      <c r="M172">
        <v>3.5</v>
      </c>
      <c r="N172">
        <v>40</v>
      </c>
      <c r="O172">
        <v>36</v>
      </c>
      <c r="P172" t="s">
        <v>3169</v>
      </c>
      <c r="Q172">
        <v>4.5</v>
      </c>
      <c r="R172">
        <v>430</v>
      </c>
      <c r="S172" t="s">
        <v>3175</v>
      </c>
      <c r="T172" t="s">
        <v>3169</v>
      </c>
      <c r="U172" t="s">
        <v>3176</v>
      </c>
    </row>
    <row r="173" spans="1:21" x14ac:dyDescent="0.3">
      <c r="A173" t="b">
        <f>$O173&lt;=Summary!$B$3</f>
        <v>1</v>
      </c>
      <c r="B173">
        <v>206186503</v>
      </c>
      <c r="C173" t="s">
        <v>3169</v>
      </c>
      <c r="D173" t="s">
        <v>3185</v>
      </c>
      <c r="E173" t="s">
        <v>3182</v>
      </c>
      <c r="F173" t="s">
        <v>3169</v>
      </c>
      <c r="G173" t="s">
        <v>2441</v>
      </c>
      <c r="H173" t="s">
        <v>3172</v>
      </c>
      <c r="I173" t="s">
        <v>3173</v>
      </c>
      <c r="J173" t="s">
        <v>3187</v>
      </c>
      <c r="K173">
        <v>46</v>
      </c>
      <c r="L173" t="s">
        <v>3169</v>
      </c>
      <c r="M173">
        <v>3.45</v>
      </c>
      <c r="N173">
        <v>40</v>
      </c>
      <c r="O173">
        <v>36</v>
      </c>
      <c r="P173" t="s">
        <v>3169</v>
      </c>
      <c r="Q173">
        <v>2.2999999999999998</v>
      </c>
      <c r="R173">
        <v>432</v>
      </c>
      <c r="S173" t="s">
        <v>3175</v>
      </c>
      <c r="T173" t="s">
        <v>3169</v>
      </c>
      <c r="U173" t="s">
        <v>3176</v>
      </c>
    </row>
    <row r="174" spans="1:21" x14ac:dyDescent="0.3">
      <c r="A174" t="b">
        <f>$O174&lt;=Summary!$B$3</f>
        <v>1</v>
      </c>
      <c r="B174">
        <v>206186504</v>
      </c>
      <c r="C174" t="s">
        <v>3169</v>
      </c>
      <c r="D174" t="s">
        <v>3185</v>
      </c>
      <c r="E174" t="s">
        <v>3182</v>
      </c>
      <c r="F174" t="s">
        <v>3169</v>
      </c>
      <c r="G174" t="s">
        <v>2405</v>
      </c>
      <c r="H174" t="s">
        <v>3172</v>
      </c>
      <c r="I174" t="s">
        <v>3173</v>
      </c>
      <c r="J174" t="s">
        <v>3187</v>
      </c>
      <c r="K174">
        <v>46</v>
      </c>
      <c r="L174" t="s">
        <v>3169</v>
      </c>
      <c r="M174">
        <v>3.45</v>
      </c>
      <c r="N174">
        <v>40</v>
      </c>
      <c r="O174">
        <v>36</v>
      </c>
      <c r="P174" t="s">
        <v>3169</v>
      </c>
      <c r="Q174">
        <v>2.2999999999999998</v>
      </c>
      <c r="R174">
        <v>432</v>
      </c>
      <c r="S174" t="s">
        <v>3175</v>
      </c>
      <c r="T174" t="s">
        <v>3169</v>
      </c>
      <c r="U174" t="s">
        <v>3176</v>
      </c>
    </row>
    <row r="175" spans="1:21" x14ac:dyDescent="0.3">
      <c r="A175" t="b">
        <f>$O175&lt;=Summary!$B$3</f>
        <v>1</v>
      </c>
      <c r="B175">
        <v>206186505</v>
      </c>
      <c r="C175" t="s">
        <v>3169</v>
      </c>
      <c r="D175" t="s">
        <v>3185</v>
      </c>
      <c r="E175" t="s">
        <v>3182</v>
      </c>
      <c r="F175" t="s">
        <v>3169</v>
      </c>
      <c r="G175" t="s">
        <v>2481</v>
      </c>
      <c r="H175" t="s">
        <v>3172</v>
      </c>
      <c r="I175" t="s">
        <v>3173</v>
      </c>
      <c r="J175" t="s">
        <v>3187</v>
      </c>
      <c r="K175">
        <v>46</v>
      </c>
      <c r="L175" t="s">
        <v>3169</v>
      </c>
      <c r="M175">
        <v>3.45</v>
      </c>
      <c r="N175">
        <v>40</v>
      </c>
      <c r="O175">
        <v>36</v>
      </c>
      <c r="P175" t="s">
        <v>3169</v>
      </c>
      <c r="Q175">
        <v>2.2999999999999998</v>
      </c>
      <c r="R175">
        <v>432</v>
      </c>
      <c r="S175" t="s">
        <v>3175</v>
      </c>
      <c r="T175" t="s">
        <v>3169</v>
      </c>
      <c r="U175" t="s">
        <v>3176</v>
      </c>
    </row>
    <row r="176" spans="1:21" hidden="1" x14ac:dyDescent="0.3">
      <c r="A176" t="b">
        <f>$O176&lt;=Summary!$B$3</f>
        <v>1</v>
      </c>
      <c r="B176">
        <v>206186506</v>
      </c>
      <c r="C176" t="s">
        <v>3169</v>
      </c>
      <c r="D176" t="s">
        <v>3185</v>
      </c>
      <c r="E176" t="s">
        <v>3182</v>
      </c>
      <c r="F176" t="s">
        <v>3169</v>
      </c>
      <c r="G176" t="s">
        <v>2445</v>
      </c>
      <c r="H176" t="s">
        <v>3172</v>
      </c>
      <c r="I176" t="s">
        <v>3173</v>
      </c>
      <c r="J176" t="s">
        <v>3177</v>
      </c>
      <c r="K176">
        <v>60</v>
      </c>
      <c r="L176" t="s">
        <v>3169</v>
      </c>
      <c r="M176">
        <v>3.75</v>
      </c>
      <c r="N176">
        <v>40</v>
      </c>
      <c r="O176">
        <v>36</v>
      </c>
      <c r="P176" t="s">
        <v>3169</v>
      </c>
      <c r="Q176">
        <v>4.5</v>
      </c>
      <c r="R176">
        <v>434</v>
      </c>
      <c r="S176" t="s">
        <v>3175</v>
      </c>
      <c r="T176" t="s">
        <v>3169</v>
      </c>
      <c r="U176" t="s">
        <v>3176</v>
      </c>
    </row>
    <row r="177" spans="1:21" hidden="1" x14ac:dyDescent="0.3">
      <c r="A177" t="b">
        <f>$O177&lt;=Summary!$B$3</f>
        <v>1</v>
      </c>
      <c r="B177">
        <v>206186507</v>
      </c>
      <c r="C177" t="s">
        <v>3169</v>
      </c>
      <c r="D177" t="s">
        <v>3185</v>
      </c>
      <c r="E177" t="s">
        <v>3182</v>
      </c>
      <c r="F177" t="s">
        <v>3169</v>
      </c>
      <c r="G177" t="s">
        <v>2409</v>
      </c>
      <c r="H177" t="s">
        <v>3172</v>
      </c>
      <c r="I177" t="s">
        <v>3173</v>
      </c>
      <c r="J177" t="s">
        <v>3177</v>
      </c>
      <c r="K177">
        <v>60</v>
      </c>
      <c r="L177" t="s">
        <v>3169</v>
      </c>
      <c r="M177">
        <v>3.75</v>
      </c>
      <c r="N177">
        <v>40</v>
      </c>
      <c r="O177">
        <v>36</v>
      </c>
      <c r="P177" t="s">
        <v>3169</v>
      </c>
      <c r="Q177">
        <v>4.5</v>
      </c>
      <c r="R177">
        <v>434</v>
      </c>
      <c r="S177" t="s">
        <v>3175</v>
      </c>
      <c r="T177" t="s">
        <v>3169</v>
      </c>
      <c r="U177" t="s">
        <v>3176</v>
      </c>
    </row>
    <row r="178" spans="1:21" hidden="1" x14ac:dyDescent="0.3">
      <c r="A178" t="b">
        <f>$O178&lt;=Summary!$B$3</f>
        <v>1</v>
      </c>
      <c r="B178">
        <v>206186508</v>
      </c>
      <c r="C178" t="s">
        <v>3169</v>
      </c>
      <c r="D178" t="s">
        <v>3185</v>
      </c>
      <c r="E178" t="s">
        <v>3182</v>
      </c>
      <c r="F178" t="s">
        <v>3169</v>
      </c>
      <c r="G178" t="s">
        <v>2485</v>
      </c>
      <c r="H178" t="s">
        <v>3172</v>
      </c>
      <c r="I178" t="s">
        <v>3173</v>
      </c>
      <c r="J178" t="s">
        <v>3177</v>
      </c>
      <c r="K178">
        <v>60</v>
      </c>
      <c r="L178" t="s">
        <v>3169</v>
      </c>
      <c r="M178">
        <v>3.75</v>
      </c>
      <c r="N178">
        <v>40</v>
      </c>
      <c r="O178">
        <v>36</v>
      </c>
      <c r="P178" t="s">
        <v>3169</v>
      </c>
      <c r="Q178">
        <v>4.5</v>
      </c>
      <c r="R178">
        <v>434</v>
      </c>
      <c r="S178" t="s">
        <v>3175</v>
      </c>
      <c r="T178" t="s">
        <v>3169</v>
      </c>
      <c r="U178" t="s">
        <v>3176</v>
      </c>
    </row>
    <row r="179" spans="1:21" hidden="1" x14ac:dyDescent="0.3">
      <c r="A179" t="b">
        <f>$O179&lt;=Summary!$B$3</f>
        <v>1</v>
      </c>
      <c r="B179">
        <v>206186509</v>
      </c>
      <c r="C179" t="s">
        <v>3169</v>
      </c>
      <c r="D179" t="s">
        <v>3185</v>
      </c>
      <c r="E179" t="s">
        <v>3182</v>
      </c>
      <c r="F179" t="s">
        <v>3169</v>
      </c>
      <c r="G179" t="s">
        <v>2443</v>
      </c>
      <c r="H179" t="s">
        <v>3172</v>
      </c>
      <c r="I179" t="s">
        <v>3173</v>
      </c>
      <c r="J179" t="s">
        <v>3177</v>
      </c>
      <c r="K179">
        <v>60</v>
      </c>
      <c r="L179" t="s">
        <v>3169</v>
      </c>
      <c r="M179">
        <v>3.75</v>
      </c>
      <c r="N179">
        <v>40</v>
      </c>
      <c r="O179">
        <v>36</v>
      </c>
      <c r="P179" t="s">
        <v>3169</v>
      </c>
      <c r="Q179">
        <v>4.5</v>
      </c>
      <c r="R179">
        <v>434</v>
      </c>
      <c r="S179" t="s">
        <v>3175</v>
      </c>
      <c r="T179" t="s">
        <v>3169</v>
      </c>
      <c r="U179" t="s">
        <v>3176</v>
      </c>
    </row>
    <row r="180" spans="1:21" hidden="1" x14ac:dyDescent="0.3">
      <c r="A180" t="b">
        <f>$O180&lt;=Summary!$B$3</f>
        <v>1</v>
      </c>
      <c r="B180">
        <v>206186510</v>
      </c>
      <c r="C180" t="s">
        <v>3169</v>
      </c>
      <c r="D180" t="s">
        <v>3185</v>
      </c>
      <c r="E180" t="s">
        <v>3182</v>
      </c>
      <c r="F180" t="s">
        <v>3169</v>
      </c>
      <c r="G180" t="s">
        <v>2407</v>
      </c>
      <c r="H180" t="s">
        <v>3172</v>
      </c>
      <c r="I180" t="s">
        <v>3173</v>
      </c>
      <c r="J180" t="s">
        <v>3177</v>
      </c>
      <c r="K180">
        <v>60</v>
      </c>
      <c r="L180" t="s">
        <v>3169</v>
      </c>
      <c r="M180">
        <v>3.75</v>
      </c>
      <c r="N180">
        <v>40</v>
      </c>
      <c r="O180">
        <v>36</v>
      </c>
      <c r="P180" t="s">
        <v>3169</v>
      </c>
      <c r="Q180">
        <v>4.5</v>
      </c>
      <c r="R180">
        <v>434</v>
      </c>
      <c r="S180" t="s">
        <v>3175</v>
      </c>
      <c r="T180" t="s">
        <v>3169</v>
      </c>
      <c r="U180" t="s">
        <v>3176</v>
      </c>
    </row>
    <row r="181" spans="1:21" hidden="1" x14ac:dyDescent="0.3">
      <c r="A181" t="b">
        <f>$O181&lt;=Summary!$B$3</f>
        <v>1</v>
      </c>
      <c r="B181">
        <v>206186511</v>
      </c>
      <c r="C181" t="s">
        <v>3169</v>
      </c>
      <c r="D181" t="s">
        <v>3185</v>
      </c>
      <c r="E181" t="s">
        <v>3182</v>
      </c>
      <c r="F181" t="s">
        <v>3169</v>
      </c>
      <c r="G181" t="s">
        <v>2483</v>
      </c>
      <c r="H181" t="s">
        <v>3172</v>
      </c>
      <c r="I181" t="s">
        <v>3173</v>
      </c>
      <c r="J181" t="s">
        <v>3177</v>
      </c>
      <c r="K181">
        <v>60</v>
      </c>
      <c r="L181" t="s">
        <v>3169</v>
      </c>
      <c r="M181">
        <v>3.75</v>
      </c>
      <c r="N181">
        <v>40</v>
      </c>
      <c r="O181">
        <v>36</v>
      </c>
      <c r="P181" t="s">
        <v>3169</v>
      </c>
      <c r="Q181">
        <v>4.5</v>
      </c>
      <c r="R181">
        <v>434</v>
      </c>
      <c r="S181" t="s">
        <v>3175</v>
      </c>
      <c r="T181" t="s">
        <v>3169</v>
      </c>
      <c r="U181" t="s">
        <v>3176</v>
      </c>
    </row>
    <row r="182" spans="1:21" hidden="1" x14ac:dyDescent="0.3">
      <c r="A182" t="b">
        <f>$O182&lt;=Summary!$B$3</f>
        <v>0</v>
      </c>
      <c r="B182">
        <v>206186512</v>
      </c>
      <c r="C182" t="s">
        <v>3169</v>
      </c>
      <c r="D182" t="s">
        <v>3185</v>
      </c>
      <c r="E182" t="s">
        <v>3182</v>
      </c>
      <c r="F182" t="s">
        <v>3169</v>
      </c>
      <c r="G182" t="s">
        <v>2403</v>
      </c>
      <c r="H182" t="s">
        <v>3172</v>
      </c>
      <c r="I182" t="s">
        <v>3173</v>
      </c>
      <c r="J182" t="s">
        <v>3174</v>
      </c>
      <c r="K182">
        <v>87</v>
      </c>
      <c r="L182" t="s">
        <v>3169</v>
      </c>
      <c r="M182">
        <v>3.5</v>
      </c>
      <c r="N182">
        <v>80</v>
      </c>
      <c r="O182">
        <v>72</v>
      </c>
      <c r="P182" t="s">
        <v>3169</v>
      </c>
      <c r="Q182">
        <v>4.5</v>
      </c>
      <c r="R182">
        <v>398</v>
      </c>
      <c r="S182" t="s">
        <v>3175</v>
      </c>
      <c r="T182" t="s">
        <v>3169</v>
      </c>
      <c r="U182" t="s">
        <v>3176</v>
      </c>
    </row>
    <row r="183" spans="1:21" hidden="1" x14ac:dyDescent="0.3">
      <c r="A183" t="b">
        <f>$O183&lt;=Summary!$B$3</f>
        <v>0</v>
      </c>
      <c r="B183">
        <v>206186513</v>
      </c>
      <c r="C183" t="s">
        <v>3169</v>
      </c>
      <c r="D183" t="s">
        <v>3185</v>
      </c>
      <c r="E183" t="s">
        <v>3182</v>
      </c>
      <c r="F183" t="s">
        <v>3169</v>
      </c>
      <c r="G183" t="s">
        <v>2479</v>
      </c>
      <c r="H183" t="s">
        <v>3172</v>
      </c>
      <c r="I183" t="s">
        <v>3173</v>
      </c>
      <c r="J183" t="s">
        <v>3174</v>
      </c>
      <c r="K183">
        <v>87</v>
      </c>
      <c r="L183" t="s">
        <v>3169</v>
      </c>
      <c r="M183">
        <v>3.5</v>
      </c>
      <c r="N183">
        <v>80</v>
      </c>
      <c r="O183">
        <v>72</v>
      </c>
      <c r="P183" t="s">
        <v>3169</v>
      </c>
      <c r="Q183">
        <v>4.5</v>
      </c>
      <c r="R183">
        <v>398</v>
      </c>
      <c r="S183" t="s">
        <v>3175</v>
      </c>
      <c r="T183" t="s">
        <v>3169</v>
      </c>
      <c r="U183" t="s">
        <v>3176</v>
      </c>
    </row>
    <row r="184" spans="1:21" hidden="1" x14ac:dyDescent="0.3">
      <c r="A184" t="b">
        <f>$O184&lt;=Summary!$B$3</f>
        <v>0</v>
      </c>
      <c r="B184">
        <v>206186514</v>
      </c>
      <c r="C184" t="s">
        <v>3169</v>
      </c>
      <c r="D184" t="s">
        <v>3185</v>
      </c>
      <c r="E184" t="s">
        <v>3182</v>
      </c>
      <c r="F184" t="s">
        <v>3169</v>
      </c>
      <c r="G184" t="s">
        <v>2459</v>
      </c>
      <c r="H184" t="s">
        <v>3172</v>
      </c>
      <c r="I184" t="s">
        <v>3173</v>
      </c>
      <c r="J184" t="s">
        <v>3177</v>
      </c>
      <c r="K184">
        <v>67</v>
      </c>
      <c r="L184" t="s">
        <v>3169</v>
      </c>
      <c r="M184">
        <v>3.7</v>
      </c>
      <c r="N184">
        <v>80</v>
      </c>
      <c r="O184">
        <v>72</v>
      </c>
      <c r="P184" t="s">
        <v>3169</v>
      </c>
      <c r="Q184">
        <v>2.2999999999999998</v>
      </c>
      <c r="R184">
        <v>445</v>
      </c>
      <c r="S184" t="s">
        <v>3175</v>
      </c>
      <c r="T184" t="s">
        <v>3169</v>
      </c>
      <c r="U184" t="s">
        <v>3176</v>
      </c>
    </row>
    <row r="185" spans="1:21" hidden="1" x14ac:dyDescent="0.3">
      <c r="A185" t="b">
        <f>$O185&lt;=Summary!$B$3</f>
        <v>0</v>
      </c>
      <c r="B185">
        <v>206186515</v>
      </c>
      <c r="C185" t="s">
        <v>3169</v>
      </c>
      <c r="D185" t="s">
        <v>3185</v>
      </c>
      <c r="E185" t="s">
        <v>3182</v>
      </c>
      <c r="F185" t="s">
        <v>3169</v>
      </c>
      <c r="G185" t="s">
        <v>2423</v>
      </c>
      <c r="H185" t="s">
        <v>3172</v>
      </c>
      <c r="I185" t="s">
        <v>3173</v>
      </c>
      <c r="J185" t="s">
        <v>3177</v>
      </c>
      <c r="K185">
        <v>67</v>
      </c>
      <c r="L185" t="s">
        <v>3169</v>
      </c>
      <c r="M185">
        <v>3.7</v>
      </c>
      <c r="N185">
        <v>80</v>
      </c>
      <c r="O185">
        <v>72</v>
      </c>
      <c r="P185" t="s">
        <v>3169</v>
      </c>
      <c r="Q185">
        <v>2.2999999999999998</v>
      </c>
      <c r="R185">
        <v>445</v>
      </c>
      <c r="S185" t="s">
        <v>3175</v>
      </c>
      <c r="T185" t="s">
        <v>3169</v>
      </c>
      <c r="U185" t="s">
        <v>3176</v>
      </c>
    </row>
    <row r="186" spans="1:21" hidden="1" x14ac:dyDescent="0.3">
      <c r="A186" t="b">
        <f>$O186&lt;=Summary!$B$3</f>
        <v>0</v>
      </c>
      <c r="B186">
        <v>206186516</v>
      </c>
      <c r="C186" t="s">
        <v>3169</v>
      </c>
      <c r="D186" t="s">
        <v>3185</v>
      </c>
      <c r="E186" t="s">
        <v>3182</v>
      </c>
      <c r="F186" t="s">
        <v>3169</v>
      </c>
      <c r="G186" t="s">
        <v>2499</v>
      </c>
      <c r="H186" t="s">
        <v>3172</v>
      </c>
      <c r="I186" t="s">
        <v>3173</v>
      </c>
      <c r="J186" t="s">
        <v>3177</v>
      </c>
      <c r="K186">
        <v>67</v>
      </c>
      <c r="L186" t="s">
        <v>3169</v>
      </c>
      <c r="M186">
        <v>3.7</v>
      </c>
      <c r="N186">
        <v>80</v>
      </c>
      <c r="O186">
        <v>72</v>
      </c>
      <c r="P186" t="s">
        <v>3169</v>
      </c>
      <c r="Q186">
        <v>2.2999999999999998</v>
      </c>
      <c r="R186">
        <v>445</v>
      </c>
      <c r="S186" t="s">
        <v>3175</v>
      </c>
      <c r="T186" t="s">
        <v>3169</v>
      </c>
      <c r="U186" t="s">
        <v>3176</v>
      </c>
    </row>
    <row r="187" spans="1:21" hidden="1" x14ac:dyDescent="0.3">
      <c r="A187" t="b">
        <f>$O187&lt;=Summary!$B$3</f>
        <v>0</v>
      </c>
      <c r="B187">
        <v>206194019</v>
      </c>
      <c r="C187" t="s">
        <v>3169</v>
      </c>
      <c r="D187" t="s">
        <v>3185</v>
      </c>
      <c r="E187" t="s">
        <v>42</v>
      </c>
      <c r="F187" t="s">
        <v>3169</v>
      </c>
      <c r="G187" t="s">
        <v>136</v>
      </c>
      <c r="H187" t="s">
        <v>3172</v>
      </c>
      <c r="I187" t="s">
        <v>3173</v>
      </c>
      <c r="J187" t="s">
        <v>3177</v>
      </c>
      <c r="K187">
        <v>66</v>
      </c>
      <c r="L187" t="s">
        <v>3169</v>
      </c>
      <c r="M187">
        <v>3.35</v>
      </c>
      <c r="N187">
        <v>50</v>
      </c>
      <c r="O187">
        <v>46</v>
      </c>
      <c r="P187" t="s">
        <v>3169</v>
      </c>
      <c r="Q187">
        <v>4.5</v>
      </c>
      <c r="R187">
        <v>407</v>
      </c>
      <c r="S187" t="s">
        <v>3175</v>
      </c>
      <c r="T187" t="s">
        <v>3169</v>
      </c>
      <c r="U187" t="s">
        <v>3176</v>
      </c>
    </row>
    <row r="188" spans="1:21" hidden="1" x14ac:dyDescent="0.3">
      <c r="A188" t="b">
        <f>$O188&lt;=Summary!$B$3</f>
        <v>0</v>
      </c>
      <c r="B188">
        <v>206194020</v>
      </c>
      <c r="C188" t="s">
        <v>3169</v>
      </c>
      <c r="D188" t="s">
        <v>3185</v>
      </c>
      <c r="E188" t="s">
        <v>42</v>
      </c>
      <c r="F188" t="s">
        <v>3169</v>
      </c>
      <c r="G188" t="s">
        <v>137</v>
      </c>
      <c r="H188" t="s">
        <v>3172</v>
      </c>
      <c r="I188" t="s">
        <v>3173</v>
      </c>
      <c r="J188" t="s">
        <v>3174</v>
      </c>
      <c r="K188">
        <v>79</v>
      </c>
      <c r="L188" t="s">
        <v>3169</v>
      </c>
      <c r="M188">
        <v>3.42</v>
      </c>
      <c r="N188">
        <v>66</v>
      </c>
      <c r="O188">
        <v>67</v>
      </c>
      <c r="P188" t="s">
        <v>3169</v>
      </c>
      <c r="Q188">
        <v>4.5</v>
      </c>
      <c r="R188">
        <v>265</v>
      </c>
      <c r="S188" t="s">
        <v>3175</v>
      </c>
      <c r="T188" t="s">
        <v>3169</v>
      </c>
      <c r="U188" t="s">
        <v>3176</v>
      </c>
    </row>
    <row r="189" spans="1:21" hidden="1" x14ac:dyDescent="0.3">
      <c r="A189" t="b">
        <f>$O189&lt;=Summary!$B$3</f>
        <v>0</v>
      </c>
      <c r="B189">
        <v>206194021</v>
      </c>
      <c r="C189" t="s">
        <v>3169</v>
      </c>
      <c r="D189" t="s">
        <v>3185</v>
      </c>
      <c r="E189" t="s">
        <v>42</v>
      </c>
      <c r="F189" t="s">
        <v>3169</v>
      </c>
      <c r="G189" t="s">
        <v>138</v>
      </c>
      <c r="H189" t="s">
        <v>3172</v>
      </c>
      <c r="I189" t="s">
        <v>3173</v>
      </c>
      <c r="J189" t="s">
        <v>3174</v>
      </c>
      <c r="K189">
        <v>84</v>
      </c>
      <c r="L189" t="s">
        <v>3169</v>
      </c>
      <c r="M189">
        <v>3.45</v>
      </c>
      <c r="N189">
        <v>80</v>
      </c>
      <c r="O189">
        <v>82</v>
      </c>
      <c r="P189" t="s">
        <v>3169</v>
      </c>
      <c r="Q189">
        <v>4.5</v>
      </c>
      <c r="R189">
        <v>233</v>
      </c>
      <c r="S189" t="s">
        <v>3175</v>
      </c>
      <c r="T189" t="s">
        <v>3169</v>
      </c>
      <c r="U189" t="s">
        <v>3176</v>
      </c>
    </row>
    <row r="190" spans="1:21" hidden="1" x14ac:dyDescent="0.3">
      <c r="A190" t="b">
        <f>$O190&lt;=Summary!$B$3</f>
        <v>0</v>
      </c>
      <c r="B190">
        <v>206194022</v>
      </c>
      <c r="C190" t="s">
        <v>3169</v>
      </c>
      <c r="D190" t="s">
        <v>3185</v>
      </c>
      <c r="E190" t="s">
        <v>42</v>
      </c>
      <c r="F190" t="s">
        <v>3169</v>
      </c>
      <c r="G190" t="s">
        <v>139</v>
      </c>
      <c r="H190" t="s">
        <v>3172</v>
      </c>
      <c r="I190" t="s">
        <v>3173</v>
      </c>
      <c r="J190" t="s">
        <v>3177</v>
      </c>
      <c r="K190">
        <v>66</v>
      </c>
      <c r="L190" t="s">
        <v>3169</v>
      </c>
      <c r="M190">
        <v>3.45</v>
      </c>
      <c r="N190">
        <v>50</v>
      </c>
      <c r="O190">
        <v>46</v>
      </c>
      <c r="P190" t="s">
        <v>3169</v>
      </c>
      <c r="Q190">
        <v>4.5</v>
      </c>
      <c r="R190">
        <v>407</v>
      </c>
      <c r="S190" t="s">
        <v>3175</v>
      </c>
      <c r="T190" t="s">
        <v>3169</v>
      </c>
      <c r="U190" t="s">
        <v>3176</v>
      </c>
    </row>
    <row r="191" spans="1:21" hidden="1" x14ac:dyDescent="0.3">
      <c r="A191" t="b">
        <f>$O191&lt;=Summary!$B$3</f>
        <v>0</v>
      </c>
      <c r="B191">
        <v>206194023</v>
      </c>
      <c r="C191" t="s">
        <v>3169</v>
      </c>
      <c r="D191" t="s">
        <v>3185</v>
      </c>
      <c r="E191" t="s">
        <v>42</v>
      </c>
      <c r="F191" t="s">
        <v>3169</v>
      </c>
      <c r="G191" t="s">
        <v>140</v>
      </c>
      <c r="H191" t="s">
        <v>3172</v>
      </c>
      <c r="I191" t="s">
        <v>3173</v>
      </c>
      <c r="J191" t="s">
        <v>3174</v>
      </c>
      <c r="K191">
        <v>79</v>
      </c>
      <c r="L191" t="s">
        <v>3169</v>
      </c>
      <c r="M191">
        <v>3.45</v>
      </c>
      <c r="N191">
        <v>66</v>
      </c>
      <c r="O191">
        <v>67</v>
      </c>
      <c r="P191" t="s">
        <v>3169</v>
      </c>
      <c r="Q191">
        <v>4.5</v>
      </c>
      <c r="R191">
        <v>265</v>
      </c>
      <c r="S191" t="s">
        <v>3175</v>
      </c>
      <c r="T191" t="s">
        <v>3169</v>
      </c>
      <c r="U191" t="s">
        <v>3176</v>
      </c>
    </row>
    <row r="192" spans="1:21" hidden="1" x14ac:dyDescent="0.3">
      <c r="A192" t="b">
        <f>$O192&lt;=Summary!$B$3</f>
        <v>0</v>
      </c>
      <c r="B192">
        <v>206194024</v>
      </c>
      <c r="C192" t="s">
        <v>3169</v>
      </c>
      <c r="D192" t="s">
        <v>3185</v>
      </c>
      <c r="E192" t="s">
        <v>42</v>
      </c>
      <c r="F192" t="s">
        <v>3169</v>
      </c>
      <c r="G192" t="s">
        <v>141</v>
      </c>
      <c r="H192" t="s">
        <v>3172</v>
      </c>
      <c r="I192" t="s">
        <v>3173</v>
      </c>
      <c r="J192" t="s">
        <v>3174</v>
      </c>
      <c r="K192">
        <v>86</v>
      </c>
      <c r="L192" t="s">
        <v>3169</v>
      </c>
      <c r="M192">
        <v>3.45</v>
      </c>
      <c r="N192">
        <v>80</v>
      </c>
      <c r="O192">
        <v>82</v>
      </c>
      <c r="P192" t="s">
        <v>3169</v>
      </c>
      <c r="Q192">
        <v>4.5</v>
      </c>
      <c r="R192">
        <v>233</v>
      </c>
      <c r="S192" t="s">
        <v>3175</v>
      </c>
      <c r="T192" t="s">
        <v>3169</v>
      </c>
      <c r="U192" t="s">
        <v>3176</v>
      </c>
    </row>
    <row r="193" spans="1:21" hidden="1" x14ac:dyDescent="0.3">
      <c r="A193" t="b">
        <f>$O193&lt;=Summary!$B$3</f>
        <v>0</v>
      </c>
      <c r="B193">
        <v>206194155</v>
      </c>
      <c r="C193" t="s">
        <v>3169</v>
      </c>
      <c r="D193" t="s">
        <v>3185</v>
      </c>
      <c r="E193" t="s">
        <v>42</v>
      </c>
      <c r="F193" t="s">
        <v>3169</v>
      </c>
      <c r="G193" t="s">
        <v>142</v>
      </c>
      <c r="H193" t="s">
        <v>3172</v>
      </c>
      <c r="I193" t="s">
        <v>3173</v>
      </c>
      <c r="J193" t="s">
        <v>3177</v>
      </c>
      <c r="K193">
        <v>66</v>
      </c>
      <c r="L193" t="s">
        <v>3169</v>
      </c>
      <c r="M193">
        <v>3.45</v>
      </c>
      <c r="N193">
        <v>50</v>
      </c>
      <c r="O193">
        <v>46</v>
      </c>
      <c r="P193" t="s">
        <v>3169</v>
      </c>
      <c r="Q193">
        <v>4.5</v>
      </c>
      <c r="R193">
        <v>407</v>
      </c>
      <c r="S193" t="s">
        <v>3175</v>
      </c>
      <c r="T193" t="s">
        <v>3169</v>
      </c>
      <c r="U193" t="s">
        <v>3176</v>
      </c>
    </row>
    <row r="194" spans="1:21" hidden="1" x14ac:dyDescent="0.3">
      <c r="A194" t="b">
        <f>$O194&lt;=Summary!$B$3</f>
        <v>0</v>
      </c>
      <c r="B194">
        <v>206194156</v>
      </c>
      <c r="C194" t="s">
        <v>3169</v>
      </c>
      <c r="D194" t="s">
        <v>3185</v>
      </c>
      <c r="E194" t="s">
        <v>42</v>
      </c>
      <c r="F194" t="s">
        <v>3169</v>
      </c>
      <c r="G194" t="s">
        <v>143</v>
      </c>
      <c r="H194" t="s">
        <v>3172</v>
      </c>
      <c r="I194" t="s">
        <v>3173</v>
      </c>
      <c r="J194" t="s">
        <v>3174</v>
      </c>
      <c r="K194">
        <v>86</v>
      </c>
      <c r="L194" t="s">
        <v>3169</v>
      </c>
      <c r="M194">
        <v>3.45</v>
      </c>
      <c r="N194">
        <v>80</v>
      </c>
      <c r="O194">
        <v>82</v>
      </c>
      <c r="P194" t="s">
        <v>3169</v>
      </c>
      <c r="Q194">
        <v>4.5</v>
      </c>
      <c r="R194">
        <v>233</v>
      </c>
      <c r="S194" t="s">
        <v>3175</v>
      </c>
      <c r="T194" t="s">
        <v>3169</v>
      </c>
      <c r="U194" t="s">
        <v>3176</v>
      </c>
    </row>
    <row r="195" spans="1:21" hidden="1" x14ac:dyDescent="0.3">
      <c r="A195" t="b">
        <f>$O195&lt;=Summary!$B$3</f>
        <v>0</v>
      </c>
      <c r="B195">
        <v>206195782</v>
      </c>
      <c r="C195" t="s">
        <v>3169</v>
      </c>
      <c r="D195" t="s">
        <v>3185</v>
      </c>
      <c r="E195" t="s">
        <v>3178</v>
      </c>
      <c r="F195" t="s">
        <v>3169</v>
      </c>
      <c r="G195" t="s">
        <v>144</v>
      </c>
      <c r="H195" t="s">
        <v>3172</v>
      </c>
      <c r="I195" t="s">
        <v>3173</v>
      </c>
      <c r="J195" t="s">
        <v>3177</v>
      </c>
      <c r="K195">
        <v>66</v>
      </c>
      <c r="L195" t="s">
        <v>3169</v>
      </c>
      <c r="M195">
        <v>3.35</v>
      </c>
      <c r="N195">
        <v>50</v>
      </c>
      <c r="O195">
        <v>46</v>
      </c>
      <c r="P195" t="s">
        <v>3169</v>
      </c>
      <c r="Q195">
        <v>4.5</v>
      </c>
      <c r="R195">
        <v>407</v>
      </c>
      <c r="S195" t="s">
        <v>3175</v>
      </c>
      <c r="T195" t="s">
        <v>3169</v>
      </c>
      <c r="U195" t="s">
        <v>3176</v>
      </c>
    </row>
    <row r="196" spans="1:21" hidden="1" x14ac:dyDescent="0.3">
      <c r="A196" t="b">
        <f>$O196&lt;=Summary!$B$3</f>
        <v>0</v>
      </c>
      <c r="B196">
        <v>206195783</v>
      </c>
      <c r="C196" t="s">
        <v>3169</v>
      </c>
      <c r="D196" t="s">
        <v>3185</v>
      </c>
      <c r="E196" t="s">
        <v>3178</v>
      </c>
      <c r="F196" t="s">
        <v>3169</v>
      </c>
      <c r="G196" t="s">
        <v>145</v>
      </c>
      <c r="H196" t="s">
        <v>3172</v>
      </c>
      <c r="I196" t="s">
        <v>3173</v>
      </c>
      <c r="J196" t="s">
        <v>3174</v>
      </c>
      <c r="K196">
        <v>79</v>
      </c>
      <c r="L196" t="s">
        <v>3169</v>
      </c>
      <c r="M196">
        <v>3.42</v>
      </c>
      <c r="N196">
        <v>66</v>
      </c>
      <c r="O196">
        <v>67</v>
      </c>
      <c r="P196" t="s">
        <v>3169</v>
      </c>
      <c r="Q196">
        <v>4.5</v>
      </c>
      <c r="R196">
        <v>265</v>
      </c>
      <c r="S196" t="s">
        <v>3175</v>
      </c>
      <c r="T196" t="s">
        <v>3169</v>
      </c>
      <c r="U196" t="s">
        <v>3176</v>
      </c>
    </row>
    <row r="197" spans="1:21" hidden="1" x14ac:dyDescent="0.3">
      <c r="A197" t="b">
        <f>$O197&lt;=Summary!$B$3</f>
        <v>0</v>
      </c>
      <c r="B197">
        <v>206195784</v>
      </c>
      <c r="C197" t="s">
        <v>3169</v>
      </c>
      <c r="D197" t="s">
        <v>3185</v>
      </c>
      <c r="E197" t="s">
        <v>3178</v>
      </c>
      <c r="F197" t="s">
        <v>3169</v>
      </c>
      <c r="G197" t="s">
        <v>146</v>
      </c>
      <c r="H197" t="s">
        <v>3172</v>
      </c>
      <c r="I197" t="s">
        <v>3173</v>
      </c>
      <c r="J197" t="s">
        <v>3174</v>
      </c>
      <c r="K197">
        <v>84</v>
      </c>
      <c r="L197" t="s">
        <v>3169</v>
      </c>
      <c r="M197">
        <v>3.45</v>
      </c>
      <c r="N197">
        <v>80</v>
      </c>
      <c r="O197">
        <v>82</v>
      </c>
      <c r="P197" t="s">
        <v>3169</v>
      </c>
      <c r="Q197">
        <v>4.5</v>
      </c>
      <c r="R197">
        <v>233</v>
      </c>
      <c r="S197" t="s">
        <v>3175</v>
      </c>
      <c r="T197" t="s">
        <v>3169</v>
      </c>
      <c r="U197" t="s">
        <v>3176</v>
      </c>
    </row>
    <row r="198" spans="1:21" hidden="1" x14ac:dyDescent="0.3">
      <c r="A198" t="b">
        <f>$O198&lt;=Summary!$B$3</f>
        <v>0</v>
      </c>
      <c r="B198">
        <v>206195785</v>
      </c>
      <c r="C198" t="s">
        <v>3169</v>
      </c>
      <c r="D198" t="s">
        <v>3185</v>
      </c>
      <c r="E198" t="s">
        <v>3178</v>
      </c>
      <c r="F198" t="s">
        <v>3169</v>
      </c>
      <c r="G198" t="s">
        <v>147</v>
      </c>
      <c r="H198" t="s">
        <v>3172</v>
      </c>
      <c r="I198" t="s">
        <v>3173</v>
      </c>
      <c r="J198" t="s">
        <v>3177</v>
      </c>
      <c r="K198">
        <v>66</v>
      </c>
      <c r="L198" t="s">
        <v>3169</v>
      </c>
      <c r="M198">
        <v>3.45</v>
      </c>
      <c r="N198">
        <v>50</v>
      </c>
      <c r="O198">
        <v>46</v>
      </c>
      <c r="P198" t="s">
        <v>3169</v>
      </c>
      <c r="Q198">
        <v>4.5</v>
      </c>
      <c r="R198">
        <v>407</v>
      </c>
      <c r="S198" t="s">
        <v>3175</v>
      </c>
      <c r="T198" t="s">
        <v>3169</v>
      </c>
      <c r="U198" t="s">
        <v>3176</v>
      </c>
    </row>
    <row r="199" spans="1:21" hidden="1" x14ac:dyDescent="0.3">
      <c r="A199" t="b">
        <f>$O199&lt;=Summary!$B$3</f>
        <v>0</v>
      </c>
      <c r="B199">
        <v>206195786</v>
      </c>
      <c r="C199" t="s">
        <v>3169</v>
      </c>
      <c r="D199" t="s">
        <v>3185</v>
      </c>
      <c r="E199" t="s">
        <v>31</v>
      </c>
      <c r="F199" t="s">
        <v>3169</v>
      </c>
      <c r="G199" t="s">
        <v>148</v>
      </c>
      <c r="H199" t="s">
        <v>3172</v>
      </c>
      <c r="I199" t="s">
        <v>3173</v>
      </c>
      <c r="J199" t="s">
        <v>3177</v>
      </c>
      <c r="K199">
        <v>66</v>
      </c>
      <c r="L199" t="s">
        <v>3169</v>
      </c>
      <c r="M199">
        <v>3.45</v>
      </c>
      <c r="N199">
        <v>50</v>
      </c>
      <c r="O199">
        <v>46</v>
      </c>
      <c r="P199" t="s">
        <v>3169</v>
      </c>
      <c r="Q199">
        <v>4.5</v>
      </c>
      <c r="R199">
        <v>407</v>
      </c>
      <c r="S199" t="s">
        <v>3175</v>
      </c>
      <c r="T199" t="s">
        <v>3169</v>
      </c>
      <c r="U199" t="s">
        <v>3176</v>
      </c>
    </row>
    <row r="200" spans="1:21" hidden="1" x14ac:dyDescent="0.3">
      <c r="A200" t="b">
        <f>$O200&lt;=Summary!$B$3</f>
        <v>0</v>
      </c>
      <c r="B200">
        <v>206195787</v>
      </c>
      <c r="C200" t="s">
        <v>3169</v>
      </c>
      <c r="D200" t="s">
        <v>3185</v>
      </c>
      <c r="E200" t="s">
        <v>3178</v>
      </c>
      <c r="F200" t="s">
        <v>3169</v>
      </c>
      <c r="G200" t="s">
        <v>149</v>
      </c>
      <c r="H200" t="s">
        <v>3172</v>
      </c>
      <c r="I200" t="s">
        <v>3173</v>
      </c>
      <c r="J200" t="s">
        <v>3174</v>
      </c>
      <c r="K200">
        <v>79</v>
      </c>
      <c r="L200" t="s">
        <v>3169</v>
      </c>
      <c r="M200">
        <v>3.45</v>
      </c>
      <c r="N200">
        <v>66</v>
      </c>
      <c r="O200">
        <v>67</v>
      </c>
      <c r="P200" t="s">
        <v>3169</v>
      </c>
      <c r="Q200">
        <v>4.5</v>
      </c>
      <c r="R200">
        <v>265</v>
      </c>
      <c r="S200" t="s">
        <v>3175</v>
      </c>
      <c r="T200" t="s">
        <v>3169</v>
      </c>
      <c r="U200" t="s">
        <v>3176</v>
      </c>
    </row>
    <row r="201" spans="1:21" hidden="1" x14ac:dyDescent="0.3">
      <c r="A201" t="b">
        <f>$O201&lt;=Summary!$B$3</f>
        <v>0</v>
      </c>
      <c r="B201">
        <v>206195788</v>
      </c>
      <c r="C201" t="s">
        <v>3169</v>
      </c>
      <c r="D201" t="s">
        <v>3185</v>
      </c>
      <c r="E201" t="s">
        <v>31</v>
      </c>
      <c r="F201" t="s">
        <v>3169</v>
      </c>
      <c r="G201" t="s">
        <v>150</v>
      </c>
      <c r="H201" t="s">
        <v>3172</v>
      </c>
      <c r="I201" t="s">
        <v>3173</v>
      </c>
      <c r="J201" t="s">
        <v>3174</v>
      </c>
      <c r="K201">
        <v>79</v>
      </c>
      <c r="L201" t="s">
        <v>3169</v>
      </c>
      <c r="M201">
        <v>3.45</v>
      </c>
      <c r="N201">
        <v>66</v>
      </c>
      <c r="O201">
        <v>67</v>
      </c>
      <c r="P201" t="s">
        <v>3169</v>
      </c>
      <c r="Q201">
        <v>4.5</v>
      </c>
      <c r="R201">
        <v>265</v>
      </c>
      <c r="S201" t="s">
        <v>3175</v>
      </c>
      <c r="T201" t="s">
        <v>3169</v>
      </c>
      <c r="U201" t="s">
        <v>3176</v>
      </c>
    </row>
    <row r="202" spans="1:21" hidden="1" x14ac:dyDescent="0.3">
      <c r="A202" t="b">
        <f>$O202&lt;=Summary!$B$3</f>
        <v>0</v>
      </c>
      <c r="B202">
        <v>206195789</v>
      </c>
      <c r="C202" t="s">
        <v>3169</v>
      </c>
      <c r="D202" t="s">
        <v>3185</v>
      </c>
      <c r="E202" t="s">
        <v>3178</v>
      </c>
      <c r="F202" t="s">
        <v>3169</v>
      </c>
      <c r="G202" t="s">
        <v>151</v>
      </c>
      <c r="H202" t="s">
        <v>3172</v>
      </c>
      <c r="I202" t="s">
        <v>3173</v>
      </c>
      <c r="J202" t="s">
        <v>3174</v>
      </c>
      <c r="K202">
        <v>86</v>
      </c>
      <c r="L202" t="s">
        <v>3169</v>
      </c>
      <c r="M202">
        <v>3.45</v>
      </c>
      <c r="N202">
        <v>80</v>
      </c>
      <c r="O202">
        <v>82</v>
      </c>
      <c r="P202" t="s">
        <v>3169</v>
      </c>
      <c r="Q202">
        <v>4.5</v>
      </c>
      <c r="R202">
        <v>233</v>
      </c>
      <c r="S202" t="s">
        <v>3175</v>
      </c>
      <c r="T202" t="s">
        <v>3169</v>
      </c>
      <c r="U202" t="s">
        <v>3176</v>
      </c>
    </row>
    <row r="203" spans="1:21" hidden="1" x14ac:dyDescent="0.3">
      <c r="A203" t="b">
        <f>$O203&lt;=Summary!$B$3</f>
        <v>0</v>
      </c>
      <c r="B203">
        <v>206195790</v>
      </c>
      <c r="C203" t="s">
        <v>3169</v>
      </c>
      <c r="D203" t="s">
        <v>3185</v>
      </c>
      <c r="E203" t="s">
        <v>31</v>
      </c>
      <c r="F203" t="s">
        <v>3169</v>
      </c>
      <c r="G203" t="s">
        <v>152</v>
      </c>
      <c r="H203" t="s">
        <v>3172</v>
      </c>
      <c r="I203" t="s">
        <v>3173</v>
      </c>
      <c r="J203" t="s">
        <v>3174</v>
      </c>
      <c r="K203">
        <v>86</v>
      </c>
      <c r="L203" t="s">
        <v>3169</v>
      </c>
      <c r="M203">
        <v>3.45</v>
      </c>
      <c r="N203">
        <v>80</v>
      </c>
      <c r="O203">
        <v>82</v>
      </c>
      <c r="P203" t="s">
        <v>3169</v>
      </c>
      <c r="Q203">
        <v>4.5</v>
      </c>
      <c r="R203">
        <v>233</v>
      </c>
      <c r="S203" t="s">
        <v>3175</v>
      </c>
      <c r="T203" t="s">
        <v>3169</v>
      </c>
      <c r="U203" t="s">
        <v>3176</v>
      </c>
    </row>
    <row r="204" spans="1:21" hidden="1" x14ac:dyDescent="0.3">
      <c r="A204" t="b">
        <f>$O204&lt;=Summary!$B$3</f>
        <v>0</v>
      </c>
      <c r="B204">
        <v>206195791</v>
      </c>
      <c r="C204" t="s">
        <v>3169</v>
      </c>
      <c r="D204" t="s">
        <v>3185</v>
      </c>
      <c r="E204" t="s">
        <v>3171</v>
      </c>
      <c r="F204" t="s">
        <v>3169</v>
      </c>
      <c r="G204" t="s">
        <v>153</v>
      </c>
      <c r="H204" t="s">
        <v>3172</v>
      </c>
      <c r="I204" t="s">
        <v>3173</v>
      </c>
      <c r="J204" t="s">
        <v>3177</v>
      </c>
      <c r="K204">
        <v>66</v>
      </c>
      <c r="L204" t="s">
        <v>3169</v>
      </c>
      <c r="M204">
        <v>3.35</v>
      </c>
      <c r="N204">
        <v>50</v>
      </c>
      <c r="O204">
        <v>46</v>
      </c>
      <c r="P204" t="s">
        <v>3169</v>
      </c>
      <c r="Q204">
        <v>4.5</v>
      </c>
      <c r="R204">
        <v>407</v>
      </c>
      <c r="S204" t="s">
        <v>3175</v>
      </c>
      <c r="T204" t="s">
        <v>3169</v>
      </c>
      <c r="U204" t="s">
        <v>3176</v>
      </c>
    </row>
    <row r="205" spans="1:21" hidden="1" x14ac:dyDescent="0.3">
      <c r="A205" t="b">
        <f>$O205&lt;=Summary!$B$3</f>
        <v>0</v>
      </c>
      <c r="B205">
        <v>206195792</v>
      </c>
      <c r="C205" t="s">
        <v>3169</v>
      </c>
      <c r="D205" t="s">
        <v>3185</v>
      </c>
      <c r="E205" t="s">
        <v>3179</v>
      </c>
      <c r="F205" t="s">
        <v>3169</v>
      </c>
      <c r="G205" t="s">
        <v>154</v>
      </c>
      <c r="H205" t="s">
        <v>3172</v>
      </c>
      <c r="I205" t="s">
        <v>3173</v>
      </c>
      <c r="J205" t="s">
        <v>3177</v>
      </c>
      <c r="K205">
        <v>66</v>
      </c>
      <c r="L205" t="s">
        <v>3169</v>
      </c>
      <c r="M205">
        <v>3.35</v>
      </c>
      <c r="N205">
        <v>50</v>
      </c>
      <c r="O205">
        <v>46</v>
      </c>
      <c r="P205" t="s">
        <v>3169</v>
      </c>
      <c r="Q205">
        <v>4.5</v>
      </c>
      <c r="R205">
        <v>407</v>
      </c>
      <c r="S205" t="s">
        <v>3175</v>
      </c>
      <c r="T205" t="s">
        <v>3169</v>
      </c>
      <c r="U205" t="s">
        <v>3176</v>
      </c>
    </row>
    <row r="206" spans="1:21" hidden="1" x14ac:dyDescent="0.3">
      <c r="A206" t="b">
        <f>$O206&lt;=Summary!$B$3</f>
        <v>0</v>
      </c>
      <c r="B206">
        <v>206195793</v>
      </c>
      <c r="C206" t="s">
        <v>3169</v>
      </c>
      <c r="D206" t="s">
        <v>3185</v>
      </c>
      <c r="E206" t="s">
        <v>3171</v>
      </c>
      <c r="F206" t="s">
        <v>3169</v>
      </c>
      <c r="G206" t="s">
        <v>155</v>
      </c>
      <c r="H206" t="s">
        <v>3172</v>
      </c>
      <c r="I206" t="s">
        <v>3173</v>
      </c>
      <c r="J206" t="s">
        <v>3174</v>
      </c>
      <c r="K206">
        <v>79</v>
      </c>
      <c r="L206" t="s">
        <v>3169</v>
      </c>
      <c r="M206">
        <v>3.42</v>
      </c>
      <c r="N206">
        <v>66</v>
      </c>
      <c r="O206">
        <v>67</v>
      </c>
      <c r="P206" t="s">
        <v>3169</v>
      </c>
      <c r="Q206">
        <v>4.5</v>
      </c>
      <c r="R206">
        <v>265</v>
      </c>
      <c r="S206" t="s">
        <v>3175</v>
      </c>
      <c r="T206" t="s">
        <v>3169</v>
      </c>
      <c r="U206" t="s">
        <v>3176</v>
      </c>
    </row>
    <row r="207" spans="1:21" hidden="1" x14ac:dyDescent="0.3">
      <c r="A207" t="b">
        <f>$O207&lt;=Summary!$B$3</f>
        <v>0</v>
      </c>
      <c r="B207">
        <v>206195794</v>
      </c>
      <c r="C207" t="s">
        <v>3169</v>
      </c>
      <c r="D207" t="s">
        <v>3185</v>
      </c>
      <c r="E207" t="s">
        <v>3179</v>
      </c>
      <c r="F207" t="s">
        <v>3169</v>
      </c>
      <c r="G207" t="s">
        <v>156</v>
      </c>
      <c r="H207" t="s">
        <v>3172</v>
      </c>
      <c r="I207" t="s">
        <v>3173</v>
      </c>
      <c r="J207" t="s">
        <v>3174</v>
      </c>
      <c r="K207">
        <v>79</v>
      </c>
      <c r="L207" t="s">
        <v>3169</v>
      </c>
      <c r="M207">
        <v>3.42</v>
      </c>
      <c r="N207">
        <v>66</v>
      </c>
      <c r="O207">
        <v>67</v>
      </c>
      <c r="P207" t="s">
        <v>3169</v>
      </c>
      <c r="Q207">
        <v>4.5</v>
      </c>
      <c r="R207">
        <v>265</v>
      </c>
      <c r="S207" t="s">
        <v>3175</v>
      </c>
      <c r="T207" t="s">
        <v>3169</v>
      </c>
      <c r="U207" t="s">
        <v>3176</v>
      </c>
    </row>
    <row r="208" spans="1:21" hidden="1" x14ac:dyDescent="0.3">
      <c r="A208" t="b">
        <f>$O208&lt;=Summary!$B$3</f>
        <v>0</v>
      </c>
      <c r="B208">
        <v>206195795</v>
      </c>
      <c r="C208" t="s">
        <v>3169</v>
      </c>
      <c r="D208" t="s">
        <v>3185</v>
      </c>
      <c r="E208" t="s">
        <v>3171</v>
      </c>
      <c r="F208" t="s">
        <v>3169</v>
      </c>
      <c r="G208" t="s">
        <v>157</v>
      </c>
      <c r="H208" t="s">
        <v>3172</v>
      </c>
      <c r="I208" t="s">
        <v>3173</v>
      </c>
      <c r="J208" t="s">
        <v>3174</v>
      </c>
      <c r="K208">
        <v>84</v>
      </c>
      <c r="L208" t="s">
        <v>3169</v>
      </c>
      <c r="M208">
        <v>3.45</v>
      </c>
      <c r="N208">
        <v>80</v>
      </c>
      <c r="O208">
        <v>82</v>
      </c>
      <c r="P208" t="s">
        <v>3169</v>
      </c>
      <c r="Q208">
        <v>4.5</v>
      </c>
      <c r="R208">
        <v>233</v>
      </c>
      <c r="S208" t="s">
        <v>3175</v>
      </c>
      <c r="T208" t="s">
        <v>3169</v>
      </c>
      <c r="U208" t="s">
        <v>3176</v>
      </c>
    </row>
    <row r="209" spans="1:21" hidden="1" x14ac:dyDescent="0.3">
      <c r="A209" t="b">
        <f>$O209&lt;=Summary!$B$3</f>
        <v>0</v>
      </c>
      <c r="B209">
        <v>206195796</v>
      </c>
      <c r="C209" t="s">
        <v>3169</v>
      </c>
      <c r="D209" t="s">
        <v>3185</v>
      </c>
      <c r="E209" t="s">
        <v>3179</v>
      </c>
      <c r="F209" t="s">
        <v>3169</v>
      </c>
      <c r="G209" t="s">
        <v>158</v>
      </c>
      <c r="H209" t="s">
        <v>3172</v>
      </c>
      <c r="I209" t="s">
        <v>3173</v>
      </c>
      <c r="J209" t="s">
        <v>3174</v>
      </c>
      <c r="K209">
        <v>84</v>
      </c>
      <c r="L209" t="s">
        <v>3169</v>
      </c>
      <c r="M209">
        <v>3.45</v>
      </c>
      <c r="N209">
        <v>80</v>
      </c>
      <c r="O209">
        <v>82</v>
      </c>
      <c r="P209" t="s">
        <v>3169</v>
      </c>
      <c r="Q209">
        <v>4.5</v>
      </c>
      <c r="R209">
        <v>233</v>
      </c>
      <c r="S209" t="s">
        <v>3175</v>
      </c>
      <c r="T209" t="s">
        <v>3169</v>
      </c>
      <c r="U209" t="s">
        <v>3176</v>
      </c>
    </row>
    <row r="210" spans="1:21" hidden="1" x14ac:dyDescent="0.3">
      <c r="A210" t="b">
        <f>$O210&lt;=Summary!$B$3</f>
        <v>0</v>
      </c>
      <c r="B210">
        <v>206195797</v>
      </c>
      <c r="C210" t="s">
        <v>3169</v>
      </c>
      <c r="D210" t="s">
        <v>3185</v>
      </c>
      <c r="E210" t="s">
        <v>3171</v>
      </c>
      <c r="F210" t="s">
        <v>3169</v>
      </c>
      <c r="G210" t="s">
        <v>159</v>
      </c>
      <c r="H210" t="s">
        <v>3172</v>
      </c>
      <c r="I210" t="s">
        <v>3173</v>
      </c>
      <c r="J210" t="s">
        <v>3177</v>
      </c>
      <c r="K210">
        <v>66</v>
      </c>
      <c r="L210" t="s">
        <v>3169</v>
      </c>
      <c r="M210">
        <v>3.45</v>
      </c>
      <c r="N210">
        <v>50</v>
      </c>
      <c r="O210">
        <v>46</v>
      </c>
      <c r="P210" t="s">
        <v>3169</v>
      </c>
      <c r="Q210">
        <v>4.5</v>
      </c>
      <c r="R210">
        <v>407</v>
      </c>
      <c r="S210" t="s">
        <v>3175</v>
      </c>
      <c r="T210" t="s">
        <v>3169</v>
      </c>
      <c r="U210" t="s">
        <v>3176</v>
      </c>
    </row>
    <row r="211" spans="1:21" hidden="1" x14ac:dyDescent="0.3">
      <c r="A211" t="b">
        <f>$O211&lt;=Summary!$B$3</f>
        <v>0</v>
      </c>
      <c r="B211">
        <v>206195798</v>
      </c>
      <c r="C211" t="s">
        <v>3169</v>
      </c>
      <c r="D211" t="s">
        <v>3185</v>
      </c>
      <c r="E211" t="s">
        <v>3179</v>
      </c>
      <c r="F211" t="s">
        <v>3169</v>
      </c>
      <c r="G211" t="s">
        <v>3189</v>
      </c>
      <c r="H211" t="s">
        <v>3172</v>
      </c>
      <c r="I211" t="s">
        <v>3173</v>
      </c>
      <c r="J211" t="s">
        <v>3177</v>
      </c>
      <c r="K211">
        <v>66</v>
      </c>
      <c r="L211" t="s">
        <v>3169</v>
      </c>
      <c r="M211">
        <v>3.45</v>
      </c>
      <c r="N211">
        <v>50</v>
      </c>
      <c r="O211">
        <v>46</v>
      </c>
      <c r="P211" t="s">
        <v>3169</v>
      </c>
      <c r="Q211">
        <v>4.5</v>
      </c>
      <c r="R211">
        <v>407</v>
      </c>
      <c r="S211" t="s">
        <v>3175</v>
      </c>
      <c r="T211" t="s">
        <v>3169</v>
      </c>
      <c r="U211" t="s">
        <v>3176</v>
      </c>
    </row>
    <row r="212" spans="1:21" hidden="1" x14ac:dyDescent="0.3">
      <c r="A212" t="b">
        <f>$O212&lt;=Summary!$B$3</f>
        <v>0</v>
      </c>
      <c r="B212">
        <v>206195799</v>
      </c>
      <c r="C212" t="s">
        <v>3169</v>
      </c>
      <c r="D212" t="s">
        <v>3185</v>
      </c>
      <c r="E212" t="s">
        <v>3171</v>
      </c>
      <c r="F212" t="s">
        <v>3169</v>
      </c>
      <c r="G212" t="s">
        <v>160</v>
      </c>
      <c r="H212" t="s">
        <v>3172</v>
      </c>
      <c r="I212" t="s">
        <v>3173</v>
      </c>
      <c r="J212" t="s">
        <v>3174</v>
      </c>
      <c r="K212">
        <v>79</v>
      </c>
      <c r="L212" t="s">
        <v>3169</v>
      </c>
      <c r="M212">
        <v>3.45</v>
      </c>
      <c r="N212">
        <v>66</v>
      </c>
      <c r="O212">
        <v>67</v>
      </c>
      <c r="P212" t="s">
        <v>3169</v>
      </c>
      <c r="Q212">
        <v>4.5</v>
      </c>
      <c r="R212">
        <v>265</v>
      </c>
      <c r="S212" t="s">
        <v>3175</v>
      </c>
      <c r="T212" t="s">
        <v>3169</v>
      </c>
      <c r="U212" t="s">
        <v>3176</v>
      </c>
    </row>
    <row r="213" spans="1:21" hidden="1" x14ac:dyDescent="0.3">
      <c r="A213" t="b">
        <f>$O213&lt;=Summary!$B$3</f>
        <v>0</v>
      </c>
      <c r="B213">
        <v>206195800</v>
      </c>
      <c r="C213" t="s">
        <v>3169</v>
      </c>
      <c r="D213" t="s">
        <v>3185</v>
      </c>
      <c r="E213" t="s">
        <v>3179</v>
      </c>
      <c r="F213" t="s">
        <v>3169</v>
      </c>
      <c r="G213" t="s">
        <v>3190</v>
      </c>
      <c r="H213" t="s">
        <v>3172</v>
      </c>
      <c r="I213" t="s">
        <v>3173</v>
      </c>
      <c r="J213" t="s">
        <v>3174</v>
      </c>
      <c r="K213">
        <v>79</v>
      </c>
      <c r="L213" t="s">
        <v>3169</v>
      </c>
      <c r="M213">
        <v>3.45</v>
      </c>
      <c r="N213">
        <v>66</v>
      </c>
      <c r="O213">
        <v>67</v>
      </c>
      <c r="P213" t="s">
        <v>3169</v>
      </c>
      <c r="Q213">
        <v>4.5</v>
      </c>
      <c r="R213">
        <v>265</v>
      </c>
      <c r="S213" t="s">
        <v>3175</v>
      </c>
      <c r="T213" t="s">
        <v>3169</v>
      </c>
      <c r="U213" t="s">
        <v>3176</v>
      </c>
    </row>
    <row r="214" spans="1:21" hidden="1" x14ac:dyDescent="0.3">
      <c r="A214" t="b">
        <f>$O214&lt;=Summary!$B$3</f>
        <v>0</v>
      </c>
      <c r="B214">
        <v>206195801</v>
      </c>
      <c r="C214" t="s">
        <v>3169</v>
      </c>
      <c r="D214" t="s">
        <v>3185</v>
      </c>
      <c r="E214" t="s">
        <v>3171</v>
      </c>
      <c r="F214" t="s">
        <v>3169</v>
      </c>
      <c r="G214" t="s">
        <v>161</v>
      </c>
      <c r="H214" t="s">
        <v>3172</v>
      </c>
      <c r="I214" t="s">
        <v>3173</v>
      </c>
      <c r="J214" t="s">
        <v>3174</v>
      </c>
      <c r="K214">
        <v>86</v>
      </c>
      <c r="L214" t="s">
        <v>3169</v>
      </c>
      <c r="M214">
        <v>3.45</v>
      </c>
      <c r="N214">
        <v>80</v>
      </c>
      <c r="O214">
        <v>82</v>
      </c>
      <c r="P214" t="s">
        <v>3169</v>
      </c>
      <c r="Q214">
        <v>4.5</v>
      </c>
      <c r="R214">
        <v>233</v>
      </c>
      <c r="S214" t="s">
        <v>3175</v>
      </c>
      <c r="T214" t="s">
        <v>3169</v>
      </c>
      <c r="U214" t="s">
        <v>3176</v>
      </c>
    </row>
    <row r="215" spans="1:21" hidden="1" x14ac:dyDescent="0.3">
      <c r="A215" t="b">
        <f>$O215&lt;=Summary!$B$3</f>
        <v>0</v>
      </c>
      <c r="B215">
        <v>206195802</v>
      </c>
      <c r="C215" t="s">
        <v>3169</v>
      </c>
      <c r="D215" t="s">
        <v>3185</v>
      </c>
      <c r="E215" t="s">
        <v>3179</v>
      </c>
      <c r="F215" t="s">
        <v>3169</v>
      </c>
      <c r="G215" t="s">
        <v>3191</v>
      </c>
      <c r="H215" t="s">
        <v>3172</v>
      </c>
      <c r="I215" t="s">
        <v>3173</v>
      </c>
      <c r="J215" t="s">
        <v>3174</v>
      </c>
      <c r="K215">
        <v>86</v>
      </c>
      <c r="L215" t="s">
        <v>3169</v>
      </c>
      <c r="M215">
        <v>3.45</v>
      </c>
      <c r="N215">
        <v>80</v>
      </c>
      <c r="O215">
        <v>82</v>
      </c>
      <c r="P215" t="s">
        <v>3169</v>
      </c>
      <c r="Q215">
        <v>4.5</v>
      </c>
      <c r="R215">
        <v>233</v>
      </c>
      <c r="S215" t="s">
        <v>3175</v>
      </c>
      <c r="T215" t="s">
        <v>3169</v>
      </c>
      <c r="U215" t="s">
        <v>3176</v>
      </c>
    </row>
    <row r="216" spans="1:21" hidden="1" x14ac:dyDescent="0.3">
      <c r="A216" t="b">
        <f>$O216&lt;=Summary!$B$3</f>
        <v>0</v>
      </c>
      <c r="B216">
        <v>206195803</v>
      </c>
      <c r="C216" t="s">
        <v>3169</v>
      </c>
      <c r="D216" t="s">
        <v>3185</v>
      </c>
      <c r="E216" t="s">
        <v>3181</v>
      </c>
      <c r="F216" t="s">
        <v>3169</v>
      </c>
      <c r="G216" t="s">
        <v>162</v>
      </c>
      <c r="H216" t="s">
        <v>3172</v>
      </c>
      <c r="I216" t="s">
        <v>3173</v>
      </c>
      <c r="J216" t="s">
        <v>3177</v>
      </c>
      <c r="K216">
        <v>66</v>
      </c>
      <c r="L216" t="s">
        <v>3169</v>
      </c>
      <c r="M216">
        <v>3.35</v>
      </c>
      <c r="N216">
        <v>50</v>
      </c>
      <c r="O216">
        <v>46</v>
      </c>
      <c r="P216" t="s">
        <v>3169</v>
      </c>
      <c r="Q216">
        <v>4.5</v>
      </c>
      <c r="R216">
        <v>407</v>
      </c>
      <c r="S216" t="s">
        <v>3175</v>
      </c>
      <c r="T216" t="s">
        <v>3169</v>
      </c>
      <c r="U216" t="s">
        <v>3176</v>
      </c>
    </row>
    <row r="217" spans="1:21" hidden="1" x14ac:dyDescent="0.3">
      <c r="A217" t="b">
        <f>$O217&lt;=Summary!$B$3</f>
        <v>0</v>
      </c>
      <c r="B217">
        <v>206195804</v>
      </c>
      <c r="C217" t="s">
        <v>3169</v>
      </c>
      <c r="D217" t="s">
        <v>3185</v>
      </c>
      <c r="E217" t="s">
        <v>3181</v>
      </c>
      <c r="F217" t="s">
        <v>3169</v>
      </c>
      <c r="G217" t="s">
        <v>163</v>
      </c>
      <c r="H217" t="s">
        <v>3172</v>
      </c>
      <c r="I217" t="s">
        <v>3173</v>
      </c>
      <c r="J217" t="s">
        <v>3174</v>
      </c>
      <c r="K217">
        <v>79</v>
      </c>
      <c r="L217" t="s">
        <v>3169</v>
      </c>
      <c r="M217">
        <v>3.42</v>
      </c>
      <c r="N217">
        <v>66</v>
      </c>
      <c r="O217">
        <v>67</v>
      </c>
      <c r="P217" t="s">
        <v>3169</v>
      </c>
      <c r="Q217">
        <v>4.5</v>
      </c>
      <c r="R217">
        <v>265</v>
      </c>
      <c r="S217" t="s">
        <v>3175</v>
      </c>
      <c r="T217" t="s">
        <v>3169</v>
      </c>
      <c r="U217" t="s">
        <v>3176</v>
      </c>
    </row>
    <row r="218" spans="1:21" hidden="1" x14ac:dyDescent="0.3">
      <c r="A218" t="b">
        <f>$O218&lt;=Summary!$B$3</f>
        <v>0</v>
      </c>
      <c r="B218">
        <v>206195805</v>
      </c>
      <c r="C218" t="s">
        <v>3169</v>
      </c>
      <c r="D218" t="s">
        <v>3185</v>
      </c>
      <c r="E218" t="s">
        <v>3181</v>
      </c>
      <c r="F218" t="s">
        <v>3169</v>
      </c>
      <c r="G218" t="s">
        <v>164</v>
      </c>
      <c r="H218" t="s">
        <v>3172</v>
      </c>
      <c r="I218" t="s">
        <v>3173</v>
      </c>
      <c r="J218" t="s">
        <v>3174</v>
      </c>
      <c r="K218">
        <v>84</v>
      </c>
      <c r="L218" t="s">
        <v>3169</v>
      </c>
      <c r="M218">
        <v>3.45</v>
      </c>
      <c r="N218">
        <v>80</v>
      </c>
      <c r="O218">
        <v>82</v>
      </c>
      <c r="P218" t="s">
        <v>3169</v>
      </c>
      <c r="Q218">
        <v>4.5</v>
      </c>
      <c r="R218">
        <v>233</v>
      </c>
      <c r="S218" t="s">
        <v>3175</v>
      </c>
      <c r="T218" t="s">
        <v>3169</v>
      </c>
      <c r="U218" t="s">
        <v>3176</v>
      </c>
    </row>
    <row r="219" spans="1:21" hidden="1" x14ac:dyDescent="0.3">
      <c r="A219" t="b">
        <f>$O219&lt;=Summary!$B$3</f>
        <v>0</v>
      </c>
      <c r="B219">
        <v>206195806</v>
      </c>
      <c r="C219" t="s">
        <v>3169</v>
      </c>
      <c r="D219" t="s">
        <v>3185</v>
      </c>
      <c r="E219" t="s">
        <v>3181</v>
      </c>
      <c r="F219" t="s">
        <v>3169</v>
      </c>
      <c r="G219" t="s">
        <v>165</v>
      </c>
      <c r="H219" t="s">
        <v>3172</v>
      </c>
      <c r="I219" t="s">
        <v>3173</v>
      </c>
      <c r="J219" t="s">
        <v>3177</v>
      </c>
      <c r="K219">
        <v>66</v>
      </c>
      <c r="L219" t="s">
        <v>3169</v>
      </c>
      <c r="M219">
        <v>3.45</v>
      </c>
      <c r="N219">
        <v>50</v>
      </c>
      <c r="O219">
        <v>46</v>
      </c>
      <c r="P219" t="s">
        <v>3169</v>
      </c>
      <c r="Q219">
        <v>4.5</v>
      </c>
      <c r="R219">
        <v>407</v>
      </c>
      <c r="S219" t="s">
        <v>3175</v>
      </c>
      <c r="T219" t="s">
        <v>3169</v>
      </c>
      <c r="U219" t="s">
        <v>3176</v>
      </c>
    </row>
    <row r="220" spans="1:21" hidden="1" x14ac:dyDescent="0.3">
      <c r="A220" t="b">
        <f>$O220&lt;=Summary!$B$3</f>
        <v>0</v>
      </c>
      <c r="B220">
        <v>206195807</v>
      </c>
      <c r="C220" t="s">
        <v>3169</v>
      </c>
      <c r="D220" t="s">
        <v>3185</v>
      </c>
      <c r="E220" t="s">
        <v>3181</v>
      </c>
      <c r="F220" t="s">
        <v>3169</v>
      </c>
      <c r="G220" t="s">
        <v>166</v>
      </c>
      <c r="H220" t="s">
        <v>3172</v>
      </c>
      <c r="I220" t="s">
        <v>3173</v>
      </c>
      <c r="J220" t="s">
        <v>3174</v>
      </c>
      <c r="K220">
        <v>79</v>
      </c>
      <c r="L220" t="s">
        <v>3169</v>
      </c>
      <c r="M220">
        <v>3.45</v>
      </c>
      <c r="N220">
        <v>66</v>
      </c>
      <c r="O220">
        <v>67</v>
      </c>
      <c r="P220" t="s">
        <v>3169</v>
      </c>
      <c r="Q220">
        <v>4.5</v>
      </c>
      <c r="R220">
        <v>265</v>
      </c>
      <c r="S220" t="s">
        <v>3175</v>
      </c>
      <c r="T220" t="s">
        <v>3169</v>
      </c>
      <c r="U220" t="s">
        <v>3176</v>
      </c>
    </row>
    <row r="221" spans="1:21" hidden="1" x14ac:dyDescent="0.3">
      <c r="A221" t="b">
        <f>$O221&lt;=Summary!$B$3</f>
        <v>0</v>
      </c>
      <c r="B221">
        <v>206195808</v>
      </c>
      <c r="C221" t="s">
        <v>3169</v>
      </c>
      <c r="D221" t="s">
        <v>3185</v>
      </c>
      <c r="E221" t="s">
        <v>3181</v>
      </c>
      <c r="F221" t="s">
        <v>3169</v>
      </c>
      <c r="G221" t="s">
        <v>167</v>
      </c>
      <c r="H221" t="s">
        <v>3172</v>
      </c>
      <c r="I221" t="s">
        <v>3173</v>
      </c>
      <c r="J221" t="s">
        <v>3174</v>
      </c>
      <c r="K221">
        <v>86</v>
      </c>
      <c r="L221" t="s">
        <v>3169</v>
      </c>
      <c r="M221">
        <v>3.45</v>
      </c>
      <c r="N221">
        <v>80</v>
      </c>
      <c r="O221">
        <v>82</v>
      </c>
      <c r="P221" t="s">
        <v>3169</v>
      </c>
      <c r="Q221">
        <v>4.5</v>
      </c>
      <c r="R221">
        <v>233</v>
      </c>
      <c r="S221" t="s">
        <v>3175</v>
      </c>
      <c r="T221" t="s">
        <v>3169</v>
      </c>
      <c r="U221" t="s">
        <v>3176</v>
      </c>
    </row>
    <row r="222" spans="1:21" hidden="1" x14ac:dyDescent="0.3">
      <c r="A222" t="b">
        <f>$O222&lt;=Summary!$B$3</f>
        <v>1</v>
      </c>
      <c r="B222">
        <v>206195922</v>
      </c>
      <c r="C222" t="s">
        <v>3169</v>
      </c>
      <c r="D222" t="s">
        <v>3185</v>
      </c>
      <c r="E222" t="s">
        <v>3182</v>
      </c>
      <c r="F222" t="s">
        <v>3169</v>
      </c>
      <c r="G222" t="s">
        <v>2547</v>
      </c>
      <c r="H222" t="s">
        <v>3172</v>
      </c>
      <c r="I222" t="s">
        <v>3173</v>
      </c>
      <c r="J222" t="s">
        <v>3177</v>
      </c>
      <c r="K222">
        <v>60</v>
      </c>
      <c r="L222" t="s">
        <v>3169</v>
      </c>
      <c r="M222">
        <v>3.75</v>
      </c>
      <c r="N222">
        <v>40</v>
      </c>
      <c r="O222">
        <v>36</v>
      </c>
      <c r="P222" t="s">
        <v>3169</v>
      </c>
      <c r="Q222">
        <v>4.5</v>
      </c>
      <c r="R222">
        <v>434</v>
      </c>
      <c r="S222" t="s">
        <v>3175</v>
      </c>
      <c r="T222" t="s">
        <v>3169</v>
      </c>
      <c r="U222" t="s">
        <v>3176</v>
      </c>
    </row>
    <row r="223" spans="1:21" hidden="1" x14ac:dyDescent="0.3">
      <c r="A223" t="b">
        <f>$O223&lt;=Summary!$B$3</f>
        <v>1</v>
      </c>
      <c r="B223">
        <v>206195923</v>
      </c>
      <c r="C223" t="s">
        <v>3169</v>
      </c>
      <c r="D223" t="s">
        <v>3185</v>
      </c>
      <c r="E223" t="s">
        <v>3184</v>
      </c>
      <c r="F223" t="s">
        <v>3169</v>
      </c>
      <c r="G223" t="s">
        <v>2712</v>
      </c>
      <c r="H223" t="s">
        <v>3172</v>
      </c>
      <c r="I223" t="s">
        <v>3173</v>
      </c>
      <c r="J223" t="s">
        <v>3177</v>
      </c>
      <c r="K223">
        <v>60</v>
      </c>
      <c r="L223" t="s">
        <v>3169</v>
      </c>
      <c r="M223">
        <v>3.75</v>
      </c>
      <c r="N223">
        <v>40</v>
      </c>
      <c r="O223">
        <v>36</v>
      </c>
      <c r="P223" t="s">
        <v>3169</v>
      </c>
      <c r="Q223">
        <v>4.5</v>
      </c>
      <c r="R223">
        <v>434</v>
      </c>
      <c r="S223" t="s">
        <v>3175</v>
      </c>
      <c r="T223" t="s">
        <v>3169</v>
      </c>
      <c r="U223" t="s">
        <v>3176</v>
      </c>
    </row>
    <row r="224" spans="1:21" hidden="1" x14ac:dyDescent="0.3">
      <c r="A224" t="b">
        <f>$O224&lt;=Summary!$B$3</f>
        <v>1</v>
      </c>
      <c r="B224">
        <v>206195924</v>
      </c>
      <c r="C224" t="s">
        <v>3169</v>
      </c>
      <c r="D224" t="s">
        <v>3185</v>
      </c>
      <c r="E224" t="s">
        <v>3182</v>
      </c>
      <c r="F224" t="s">
        <v>3169</v>
      </c>
      <c r="G224" t="s">
        <v>2549</v>
      </c>
      <c r="H224" t="s">
        <v>3172</v>
      </c>
      <c r="I224" t="s">
        <v>3173</v>
      </c>
      <c r="J224" t="s">
        <v>3177</v>
      </c>
      <c r="K224">
        <v>67</v>
      </c>
      <c r="L224" t="s">
        <v>3169</v>
      </c>
      <c r="M224">
        <v>3.75</v>
      </c>
      <c r="N224">
        <v>50</v>
      </c>
      <c r="O224">
        <v>45</v>
      </c>
      <c r="P224" t="s">
        <v>3169</v>
      </c>
      <c r="Q224">
        <v>4.5</v>
      </c>
      <c r="R224">
        <v>430</v>
      </c>
      <c r="S224" t="s">
        <v>3175</v>
      </c>
      <c r="T224" t="s">
        <v>3169</v>
      </c>
      <c r="U224" t="s">
        <v>3176</v>
      </c>
    </row>
    <row r="225" spans="1:21" hidden="1" x14ac:dyDescent="0.3">
      <c r="A225" t="b">
        <f>$O225&lt;=Summary!$B$3</f>
        <v>1</v>
      </c>
      <c r="B225">
        <v>206195925</v>
      </c>
      <c r="C225" t="s">
        <v>3169</v>
      </c>
      <c r="D225" t="s">
        <v>3185</v>
      </c>
      <c r="E225" t="s">
        <v>3184</v>
      </c>
      <c r="F225" t="s">
        <v>3169</v>
      </c>
      <c r="G225" t="s">
        <v>2714</v>
      </c>
      <c r="H225" t="s">
        <v>3172</v>
      </c>
      <c r="I225" t="s">
        <v>3173</v>
      </c>
      <c r="J225" t="s">
        <v>3177</v>
      </c>
      <c r="K225">
        <v>67</v>
      </c>
      <c r="L225" t="s">
        <v>3169</v>
      </c>
      <c r="M225">
        <v>3.75</v>
      </c>
      <c r="N225">
        <v>50</v>
      </c>
      <c r="O225">
        <v>45</v>
      </c>
      <c r="P225" t="s">
        <v>3169</v>
      </c>
      <c r="Q225">
        <v>4.5</v>
      </c>
      <c r="R225">
        <v>430</v>
      </c>
      <c r="S225" t="s">
        <v>3175</v>
      </c>
      <c r="T225" t="s">
        <v>3169</v>
      </c>
      <c r="U225" t="s">
        <v>3176</v>
      </c>
    </row>
    <row r="226" spans="1:21" hidden="1" x14ac:dyDescent="0.3">
      <c r="A226" t="b">
        <f>$O226&lt;=Summary!$B$3</f>
        <v>0</v>
      </c>
      <c r="B226">
        <v>206195926</v>
      </c>
      <c r="C226" t="s">
        <v>3169</v>
      </c>
      <c r="D226" t="s">
        <v>3185</v>
      </c>
      <c r="E226" t="s">
        <v>3184</v>
      </c>
      <c r="F226" t="s">
        <v>3169</v>
      </c>
      <c r="G226" t="s">
        <v>3192</v>
      </c>
      <c r="H226" t="s">
        <v>3172</v>
      </c>
      <c r="I226" t="s">
        <v>3173</v>
      </c>
      <c r="J226" t="s">
        <v>3174</v>
      </c>
      <c r="K226">
        <v>75</v>
      </c>
      <c r="L226" t="s">
        <v>3169</v>
      </c>
      <c r="M226">
        <v>3.85</v>
      </c>
      <c r="N226">
        <v>65</v>
      </c>
      <c r="O226">
        <v>59</v>
      </c>
      <c r="P226" t="s">
        <v>3169</v>
      </c>
      <c r="Q226">
        <v>4.5</v>
      </c>
      <c r="R226">
        <v>457</v>
      </c>
      <c r="S226" t="s">
        <v>3175</v>
      </c>
      <c r="T226" t="s">
        <v>3169</v>
      </c>
      <c r="U226" t="s">
        <v>3176</v>
      </c>
    </row>
    <row r="227" spans="1:21" hidden="1" x14ac:dyDescent="0.3">
      <c r="A227" t="b">
        <f>$O227&lt;=Summary!$B$3</f>
        <v>0</v>
      </c>
      <c r="B227">
        <v>206195927</v>
      </c>
      <c r="C227" t="s">
        <v>3169</v>
      </c>
      <c r="D227" t="s">
        <v>3185</v>
      </c>
      <c r="E227" t="s">
        <v>3182</v>
      </c>
      <c r="F227" t="s">
        <v>3169</v>
      </c>
      <c r="G227" t="s">
        <v>3193</v>
      </c>
      <c r="H227" t="s">
        <v>3172</v>
      </c>
      <c r="I227" t="s">
        <v>3173</v>
      </c>
      <c r="J227" t="s">
        <v>3174</v>
      </c>
      <c r="K227">
        <v>75</v>
      </c>
      <c r="L227" t="s">
        <v>3169</v>
      </c>
      <c r="M227">
        <v>3.85</v>
      </c>
      <c r="N227">
        <v>65</v>
      </c>
      <c r="O227">
        <v>59</v>
      </c>
      <c r="P227" t="s">
        <v>3169</v>
      </c>
      <c r="Q227">
        <v>4.5</v>
      </c>
      <c r="R227">
        <v>457</v>
      </c>
      <c r="S227" t="s">
        <v>3175</v>
      </c>
      <c r="T227" t="s">
        <v>3169</v>
      </c>
      <c r="U227" t="s">
        <v>3176</v>
      </c>
    </row>
    <row r="228" spans="1:21" hidden="1" x14ac:dyDescent="0.3">
      <c r="A228" t="b">
        <f>$O228&lt;=Summary!$B$3</f>
        <v>0</v>
      </c>
      <c r="B228">
        <v>206195928</v>
      </c>
      <c r="C228" t="s">
        <v>3169</v>
      </c>
      <c r="D228" t="s">
        <v>3185</v>
      </c>
      <c r="E228" t="s">
        <v>3184</v>
      </c>
      <c r="F228" t="s">
        <v>3169</v>
      </c>
      <c r="G228" t="s">
        <v>2716</v>
      </c>
      <c r="H228" t="s">
        <v>3172</v>
      </c>
      <c r="I228" t="s">
        <v>3173</v>
      </c>
      <c r="J228" t="s">
        <v>3174</v>
      </c>
      <c r="K228">
        <v>87</v>
      </c>
      <c r="L228" t="s">
        <v>3169</v>
      </c>
      <c r="M228">
        <v>4</v>
      </c>
      <c r="N228">
        <v>80</v>
      </c>
      <c r="O228">
        <v>72</v>
      </c>
      <c r="P228" t="s">
        <v>3169</v>
      </c>
      <c r="Q228">
        <v>4.5</v>
      </c>
      <c r="R228">
        <v>447</v>
      </c>
      <c r="S228" t="s">
        <v>3175</v>
      </c>
      <c r="T228" t="s">
        <v>3169</v>
      </c>
      <c r="U228" t="s">
        <v>3176</v>
      </c>
    </row>
    <row r="229" spans="1:21" hidden="1" x14ac:dyDescent="0.3">
      <c r="A229" t="b">
        <f>$O229&lt;=Summary!$B$3</f>
        <v>0</v>
      </c>
      <c r="B229">
        <v>206195929</v>
      </c>
      <c r="C229" t="s">
        <v>3169</v>
      </c>
      <c r="D229" t="s">
        <v>3185</v>
      </c>
      <c r="E229" t="s">
        <v>3182</v>
      </c>
      <c r="F229" t="s">
        <v>3169</v>
      </c>
      <c r="G229" t="s">
        <v>2551</v>
      </c>
      <c r="H229" t="s">
        <v>3172</v>
      </c>
      <c r="I229" t="s">
        <v>3173</v>
      </c>
      <c r="J229" t="s">
        <v>3174</v>
      </c>
      <c r="K229">
        <v>87</v>
      </c>
      <c r="L229" t="s">
        <v>3169</v>
      </c>
      <c r="M229">
        <v>4</v>
      </c>
      <c r="N229">
        <v>80</v>
      </c>
      <c r="O229">
        <v>72</v>
      </c>
      <c r="P229" t="s">
        <v>3169</v>
      </c>
      <c r="Q229">
        <v>4.5</v>
      </c>
      <c r="R229">
        <v>447</v>
      </c>
      <c r="S229" t="s">
        <v>3175</v>
      </c>
      <c r="T229" t="s">
        <v>3169</v>
      </c>
      <c r="U229" t="s">
        <v>3176</v>
      </c>
    </row>
    <row r="230" spans="1:21" hidden="1" x14ac:dyDescent="0.3">
      <c r="A230" t="b">
        <f>$O230&lt;=Summary!$B$3</f>
        <v>0</v>
      </c>
      <c r="B230">
        <v>206235635</v>
      </c>
      <c r="C230" t="s">
        <v>3169</v>
      </c>
      <c r="D230" t="s">
        <v>3185</v>
      </c>
      <c r="E230" t="s">
        <v>3182</v>
      </c>
      <c r="F230" t="s">
        <v>3169</v>
      </c>
      <c r="G230" t="s">
        <v>2461</v>
      </c>
      <c r="H230" t="s">
        <v>3172</v>
      </c>
      <c r="I230" t="s">
        <v>3173</v>
      </c>
      <c r="J230" t="s">
        <v>3174</v>
      </c>
      <c r="K230">
        <v>87</v>
      </c>
      <c r="L230" t="s">
        <v>3169</v>
      </c>
      <c r="M230">
        <v>4</v>
      </c>
      <c r="N230">
        <v>80</v>
      </c>
      <c r="O230">
        <v>72</v>
      </c>
      <c r="P230" t="s">
        <v>3169</v>
      </c>
      <c r="Q230">
        <v>4.5</v>
      </c>
      <c r="R230">
        <v>447</v>
      </c>
      <c r="S230" t="s">
        <v>3175</v>
      </c>
      <c r="T230" t="s">
        <v>3169</v>
      </c>
      <c r="U230" t="s">
        <v>3176</v>
      </c>
    </row>
  </sheetData>
  <autoFilter ref="A1:U230" xr:uid="{00000000-0009-0000-0000-000002000000}">
    <filterColumn colId="0">
      <filters>
        <filter val="TRUE"/>
      </filters>
    </filterColumn>
    <filterColumn colId="12">
      <filters>
        <filter val="3.39"/>
        <filter val="3.45"/>
      </filters>
    </filterColumn>
  </autoFilter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AR1444"/>
  <sheetViews>
    <sheetView tabSelected="1" topLeftCell="B1" workbookViewId="0">
      <selection activeCell="R1294" sqref="R1294"/>
    </sheetView>
  </sheetViews>
  <sheetFormatPr defaultRowHeight="14.4" x14ac:dyDescent="0.3"/>
  <cols>
    <col min="12" max="16" width="8.796875" customWidth="1"/>
  </cols>
  <sheetData>
    <row r="1" spans="1:44" x14ac:dyDescent="0.3">
      <c r="A1" t="s">
        <v>3211</v>
      </c>
      <c r="B1" t="s">
        <v>168</v>
      </c>
      <c r="C1" t="s">
        <v>169</v>
      </c>
      <c r="D1" t="s">
        <v>170</v>
      </c>
      <c r="E1" t="s">
        <v>171</v>
      </c>
      <c r="F1" t="s">
        <v>2</v>
      </c>
      <c r="G1" t="s">
        <v>172</v>
      </c>
      <c r="H1" s="11" t="s">
        <v>173</v>
      </c>
      <c r="I1" t="s">
        <v>174</v>
      </c>
      <c r="J1" t="s">
        <v>175</v>
      </c>
      <c r="K1" s="11" t="s">
        <v>176</v>
      </c>
      <c r="L1" t="s">
        <v>177</v>
      </c>
      <c r="M1" t="s">
        <v>178</v>
      </c>
      <c r="N1" t="s">
        <v>179</v>
      </c>
      <c r="O1" t="s">
        <v>180</v>
      </c>
      <c r="P1" t="s">
        <v>181</v>
      </c>
      <c r="Q1" t="s">
        <v>182</v>
      </c>
      <c r="R1" t="s">
        <v>183</v>
      </c>
      <c r="S1" t="s">
        <v>184</v>
      </c>
      <c r="T1" s="11" t="s">
        <v>185</v>
      </c>
      <c r="U1" s="11" t="s">
        <v>186</v>
      </c>
      <c r="V1" t="s">
        <v>187</v>
      </c>
      <c r="W1" t="s">
        <v>188</v>
      </c>
      <c r="X1" s="11" t="s">
        <v>189</v>
      </c>
      <c r="Y1" t="s">
        <v>190</v>
      </c>
      <c r="Z1" t="s">
        <v>191</v>
      </c>
      <c r="AA1" s="11" t="s">
        <v>192</v>
      </c>
      <c r="AB1" t="s">
        <v>193</v>
      </c>
      <c r="AC1" t="s">
        <v>194</v>
      </c>
      <c r="AD1" t="s">
        <v>195</v>
      </c>
      <c r="AE1" t="s">
        <v>196</v>
      </c>
      <c r="AF1" t="s">
        <v>197</v>
      </c>
      <c r="AG1" t="s">
        <v>198</v>
      </c>
      <c r="AH1" t="s">
        <v>199</v>
      </c>
      <c r="AI1" t="s">
        <v>200</v>
      </c>
      <c r="AJ1" t="s">
        <v>201</v>
      </c>
      <c r="AK1" t="s">
        <v>202</v>
      </c>
      <c r="AL1" t="s">
        <v>203</v>
      </c>
      <c r="AM1" t="s">
        <v>204</v>
      </c>
      <c r="AN1" t="s">
        <v>205</v>
      </c>
      <c r="AO1" t="s">
        <v>206</v>
      </c>
      <c r="AP1" t="s">
        <v>207</v>
      </c>
      <c r="AQ1" t="s">
        <v>208</v>
      </c>
      <c r="AR1" t="s">
        <v>209</v>
      </c>
    </row>
    <row r="2" spans="1:44" hidden="1" x14ac:dyDescent="0.3">
      <c r="A2" t="b">
        <f>AND($H2="Heat Pump",$K2&lt;=Summary!$B$3)</f>
        <v>0</v>
      </c>
      <c r="B2">
        <v>2317960</v>
      </c>
      <c r="C2" t="s">
        <v>210</v>
      </c>
      <c r="D2" t="s">
        <v>211</v>
      </c>
      <c r="E2" t="s">
        <v>212</v>
      </c>
      <c r="F2" t="s">
        <v>212</v>
      </c>
      <c r="H2" t="s">
        <v>213</v>
      </c>
      <c r="I2" t="s">
        <v>214</v>
      </c>
      <c r="K2">
        <v>1</v>
      </c>
      <c r="L2">
        <v>1</v>
      </c>
      <c r="M2">
        <v>1</v>
      </c>
      <c r="N2">
        <v>1</v>
      </c>
      <c r="O2">
        <v>3</v>
      </c>
      <c r="S2">
        <v>1</v>
      </c>
      <c r="T2">
        <v>199000</v>
      </c>
      <c r="U2">
        <v>0.95</v>
      </c>
      <c r="V2">
        <v>159</v>
      </c>
      <c r="Y2">
        <v>5.8</v>
      </c>
      <c r="Z2">
        <v>5.8</v>
      </c>
      <c r="AA2">
        <v>96</v>
      </c>
      <c r="AL2">
        <v>11</v>
      </c>
      <c r="AM2">
        <v>22</v>
      </c>
      <c r="AN2">
        <v>18</v>
      </c>
      <c r="AO2" s="3">
        <v>43402</v>
      </c>
      <c r="AP2" s="3">
        <v>43565</v>
      </c>
      <c r="AQ2" t="s">
        <v>215</v>
      </c>
      <c r="AR2" t="s">
        <v>216</v>
      </c>
    </row>
    <row r="3" spans="1:44" hidden="1" x14ac:dyDescent="0.3">
      <c r="A3" t="b">
        <f>AND($H3="Heat Pump",$K3&lt;=Summary!$B$3)</f>
        <v>0</v>
      </c>
      <c r="B3">
        <v>2317961</v>
      </c>
      <c r="C3" t="s">
        <v>210</v>
      </c>
      <c r="D3" t="s">
        <v>211</v>
      </c>
      <c r="E3" t="s">
        <v>217</v>
      </c>
      <c r="F3" t="s">
        <v>217</v>
      </c>
      <c r="H3" t="s">
        <v>213</v>
      </c>
      <c r="I3" t="s">
        <v>218</v>
      </c>
      <c r="K3">
        <v>1</v>
      </c>
      <c r="O3">
        <v>0</v>
      </c>
      <c r="T3">
        <v>199000</v>
      </c>
      <c r="U3">
        <v>0.95</v>
      </c>
      <c r="V3">
        <v>159</v>
      </c>
      <c r="W3">
        <v>173.96061269149999</v>
      </c>
      <c r="Y3">
        <v>5.8</v>
      </c>
      <c r="Z3">
        <v>5.8</v>
      </c>
      <c r="AA3">
        <v>96</v>
      </c>
      <c r="AL3">
        <v>11</v>
      </c>
      <c r="AM3">
        <v>22</v>
      </c>
      <c r="AN3">
        <v>18</v>
      </c>
      <c r="AO3" s="3">
        <v>41122</v>
      </c>
      <c r="AP3" s="3">
        <v>43565</v>
      </c>
      <c r="AQ3" t="s">
        <v>215</v>
      </c>
      <c r="AR3" t="s">
        <v>219</v>
      </c>
    </row>
    <row r="4" spans="1:44" hidden="1" x14ac:dyDescent="0.3">
      <c r="A4" t="b">
        <f>AND($H4="Heat Pump",$K4&lt;=Summary!$B$3)</f>
        <v>0</v>
      </c>
      <c r="B4">
        <v>2338355</v>
      </c>
      <c r="C4" t="s">
        <v>210</v>
      </c>
      <c r="D4" t="s">
        <v>211</v>
      </c>
      <c r="E4" t="s">
        <v>220</v>
      </c>
      <c r="F4" t="s">
        <v>220</v>
      </c>
      <c r="H4" t="s">
        <v>213</v>
      </c>
      <c r="I4" t="s">
        <v>214</v>
      </c>
      <c r="K4">
        <v>1</v>
      </c>
      <c r="L4">
        <v>1</v>
      </c>
      <c r="M4">
        <v>1</v>
      </c>
      <c r="N4">
        <v>1</v>
      </c>
      <c r="O4">
        <v>1</v>
      </c>
      <c r="T4">
        <v>199000</v>
      </c>
      <c r="U4">
        <v>0.95</v>
      </c>
      <c r="Y4">
        <v>4.9000000000000004</v>
      </c>
      <c r="Z4">
        <v>4.9000000000000004</v>
      </c>
      <c r="AA4">
        <v>96</v>
      </c>
      <c r="AL4">
        <v>11</v>
      </c>
      <c r="AM4">
        <v>22</v>
      </c>
      <c r="AN4">
        <v>18</v>
      </c>
      <c r="AO4" s="3">
        <v>41122</v>
      </c>
      <c r="AP4" s="3">
        <v>43600</v>
      </c>
      <c r="AQ4" t="s">
        <v>215</v>
      </c>
      <c r="AR4" t="s">
        <v>221</v>
      </c>
    </row>
    <row r="5" spans="1:44" hidden="1" x14ac:dyDescent="0.3">
      <c r="A5" t="b">
        <f>AND($H5="Heat Pump",$K5&lt;=Summary!$B$3)</f>
        <v>0</v>
      </c>
      <c r="B5">
        <v>2338360</v>
      </c>
      <c r="C5" t="s">
        <v>210</v>
      </c>
      <c r="D5" t="s">
        <v>211</v>
      </c>
      <c r="E5" t="s">
        <v>222</v>
      </c>
      <c r="F5" t="s">
        <v>222</v>
      </c>
      <c r="H5" t="s">
        <v>213</v>
      </c>
      <c r="I5" t="s">
        <v>218</v>
      </c>
      <c r="K5">
        <v>1</v>
      </c>
      <c r="L5">
        <v>1</v>
      </c>
      <c r="M5">
        <v>1</v>
      </c>
      <c r="N5">
        <v>1</v>
      </c>
      <c r="O5">
        <v>1</v>
      </c>
      <c r="T5">
        <v>199000</v>
      </c>
      <c r="U5">
        <v>0.95</v>
      </c>
      <c r="Y5">
        <v>4.9000000000000004</v>
      </c>
      <c r="Z5">
        <v>4.9000000000000004</v>
      </c>
      <c r="AA5">
        <v>96</v>
      </c>
      <c r="AL5">
        <v>11</v>
      </c>
      <c r="AM5">
        <v>22</v>
      </c>
      <c r="AN5">
        <v>18</v>
      </c>
      <c r="AO5" s="3">
        <v>41122</v>
      </c>
      <c r="AP5" s="3">
        <v>43600</v>
      </c>
      <c r="AQ5" t="s">
        <v>215</v>
      </c>
      <c r="AR5" t="s">
        <v>223</v>
      </c>
    </row>
    <row r="6" spans="1:44" hidden="1" x14ac:dyDescent="0.3">
      <c r="A6" t="b">
        <f>AND($H6="Heat Pump",$K6&lt;=Summary!$B$3)</f>
        <v>0</v>
      </c>
      <c r="B6">
        <v>2367113</v>
      </c>
      <c r="C6" t="s">
        <v>210</v>
      </c>
      <c r="D6" t="s">
        <v>211</v>
      </c>
      <c r="E6" t="s">
        <v>224</v>
      </c>
      <c r="F6" t="s">
        <v>136</v>
      </c>
      <c r="H6" t="s">
        <v>224</v>
      </c>
      <c r="I6" t="s">
        <v>225</v>
      </c>
      <c r="K6">
        <v>46</v>
      </c>
      <c r="L6">
        <v>63</v>
      </c>
      <c r="N6">
        <v>15</v>
      </c>
      <c r="Q6">
        <v>4.5</v>
      </c>
      <c r="R6">
        <v>240</v>
      </c>
      <c r="T6">
        <v>0</v>
      </c>
      <c r="U6">
        <v>3.35</v>
      </c>
      <c r="X6">
        <v>66</v>
      </c>
      <c r="AA6">
        <v>407</v>
      </c>
      <c r="AO6" s="3">
        <v>43560</v>
      </c>
      <c r="AP6" s="3">
        <v>44113</v>
      </c>
      <c r="AQ6" t="s">
        <v>215</v>
      </c>
      <c r="AR6" t="s">
        <v>226</v>
      </c>
    </row>
    <row r="7" spans="1:44" hidden="1" x14ac:dyDescent="0.3">
      <c r="A7" t="b">
        <f>AND($H7="Heat Pump",$K7&lt;=Summary!$B$3)</f>
        <v>0</v>
      </c>
      <c r="B7">
        <v>2316572</v>
      </c>
      <c r="C7" t="s">
        <v>210</v>
      </c>
      <c r="D7" t="s">
        <v>211</v>
      </c>
      <c r="E7" t="s">
        <v>227</v>
      </c>
      <c r="F7" t="s">
        <v>228</v>
      </c>
      <c r="H7" t="s">
        <v>224</v>
      </c>
      <c r="I7" t="s">
        <v>225</v>
      </c>
      <c r="K7">
        <v>46</v>
      </c>
      <c r="L7">
        <v>46</v>
      </c>
      <c r="N7">
        <v>15</v>
      </c>
      <c r="Q7">
        <v>4.5</v>
      </c>
      <c r="R7">
        <v>240</v>
      </c>
      <c r="S7">
        <v>1516</v>
      </c>
      <c r="T7">
        <v>0</v>
      </c>
      <c r="U7">
        <v>3.42</v>
      </c>
      <c r="X7">
        <v>66</v>
      </c>
      <c r="AA7">
        <v>407</v>
      </c>
      <c r="AM7">
        <v>63</v>
      </c>
      <c r="AO7" s="3">
        <v>42517</v>
      </c>
      <c r="AP7" s="3">
        <v>43565</v>
      </c>
      <c r="AQ7" t="s">
        <v>215</v>
      </c>
      <c r="AR7" t="s">
        <v>229</v>
      </c>
    </row>
    <row r="8" spans="1:44" hidden="1" x14ac:dyDescent="0.3">
      <c r="A8" t="b">
        <f>AND($H8="Heat Pump",$K8&lt;=Summary!$B$3)</f>
        <v>0</v>
      </c>
      <c r="B8">
        <v>2367112</v>
      </c>
      <c r="C8" t="s">
        <v>210</v>
      </c>
      <c r="D8" t="s">
        <v>211</v>
      </c>
      <c r="E8" t="s">
        <v>224</v>
      </c>
      <c r="F8" t="s">
        <v>137</v>
      </c>
      <c r="H8" t="s">
        <v>224</v>
      </c>
      <c r="I8" t="s">
        <v>225</v>
      </c>
      <c r="K8">
        <v>67</v>
      </c>
      <c r="L8">
        <v>61</v>
      </c>
      <c r="N8">
        <v>23</v>
      </c>
      <c r="Q8">
        <v>4.5</v>
      </c>
      <c r="R8">
        <v>240</v>
      </c>
      <c r="T8">
        <v>0</v>
      </c>
      <c r="U8">
        <v>3.42</v>
      </c>
      <c r="X8">
        <v>79</v>
      </c>
      <c r="AA8">
        <v>265</v>
      </c>
      <c r="AO8" s="3">
        <v>43560</v>
      </c>
      <c r="AP8" s="3">
        <v>44113</v>
      </c>
      <c r="AQ8" t="s">
        <v>215</v>
      </c>
      <c r="AR8" t="s">
        <v>230</v>
      </c>
    </row>
    <row r="9" spans="1:44" hidden="1" x14ac:dyDescent="0.3">
      <c r="A9" t="b">
        <f>AND($H9="Heat Pump",$K9&lt;=Summary!$B$3)</f>
        <v>0</v>
      </c>
      <c r="B9">
        <v>2316540</v>
      </c>
      <c r="C9" t="s">
        <v>210</v>
      </c>
      <c r="D9" t="s">
        <v>211</v>
      </c>
      <c r="E9" t="s">
        <v>227</v>
      </c>
      <c r="F9" t="s">
        <v>231</v>
      </c>
      <c r="H9" t="s">
        <v>224</v>
      </c>
      <c r="I9" t="s">
        <v>225</v>
      </c>
      <c r="K9">
        <v>67</v>
      </c>
      <c r="L9">
        <v>44</v>
      </c>
      <c r="N9">
        <v>23</v>
      </c>
      <c r="Q9">
        <v>4.5</v>
      </c>
      <c r="R9">
        <v>240</v>
      </c>
      <c r="S9">
        <v>1562</v>
      </c>
      <c r="T9">
        <v>0</v>
      </c>
      <c r="U9">
        <v>3</v>
      </c>
      <c r="X9">
        <v>79</v>
      </c>
      <c r="AA9">
        <v>265</v>
      </c>
      <c r="AM9">
        <v>61</v>
      </c>
      <c r="AO9" s="3">
        <v>42517</v>
      </c>
      <c r="AP9" s="3">
        <v>43565</v>
      </c>
      <c r="AQ9" t="s">
        <v>215</v>
      </c>
      <c r="AR9" t="s">
        <v>232</v>
      </c>
    </row>
    <row r="10" spans="1:44" hidden="1" x14ac:dyDescent="0.3">
      <c r="A10" t="b">
        <f>AND($H10="Heat Pump",$K10&lt;=Summary!$B$3)</f>
        <v>0</v>
      </c>
      <c r="B10">
        <v>2367111</v>
      </c>
      <c r="C10" t="s">
        <v>210</v>
      </c>
      <c r="D10" t="s">
        <v>211</v>
      </c>
      <c r="E10" t="s">
        <v>224</v>
      </c>
      <c r="F10" t="s">
        <v>138</v>
      </c>
      <c r="H10" t="s">
        <v>224</v>
      </c>
      <c r="I10" t="s">
        <v>225</v>
      </c>
      <c r="K10">
        <v>82</v>
      </c>
      <c r="L10">
        <v>69</v>
      </c>
      <c r="N10">
        <v>27</v>
      </c>
      <c r="Q10">
        <v>4.5</v>
      </c>
      <c r="R10">
        <v>240</v>
      </c>
      <c r="T10">
        <v>0</v>
      </c>
      <c r="U10">
        <v>3.45</v>
      </c>
      <c r="X10">
        <v>84</v>
      </c>
      <c r="AA10">
        <v>233</v>
      </c>
      <c r="AO10" s="3">
        <v>43560</v>
      </c>
      <c r="AP10" s="3">
        <v>44113</v>
      </c>
      <c r="AQ10" t="s">
        <v>215</v>
      </c>
      <c r="AR10" t="s">
        <v>233</v>
      </c>
    </row>
    <row r="11" spans="1:44" hidden="1" x14ac:dyDescent="0.3">
      <c r="A11" t="b">
        <f>AND($H11="Heat Pump",$K11&lt;=Summary!$B$3)</f>
        <v>0</v>
      </c>
      <c r="B11">
        <v>2316543</v>
      </c>
      <c r="C11" t="s">
        <v>210</v>
      </c>
      <c r="D11" t="s">
        <v>211</v>
      </c>
      <c r="E11" t="s">
        <v>227</v>
      </c>
      <c r="F11" t="s">
        <v>234</v>
      </c>
      <c r="H11" t="s">
        <v>224</v>
      </c>
      <c r="I11" t="s">
        <v>225</v>
      </c>
      <c r="K11">
        <v>82</v>
      </c>
      <c r="L11">
        <v>52</v>
      </c>
      <c r="N11">
        <v>23</v>
      </c>
      <c r="Q11">
        <v>4.5</v>
      </c>
      <c r="R11">
        <v>240</v>
      </c>
      <c r="S11">
        <v>1591</v>
      </c>
      <c r="T11">
        <v>0</v>
      </c>
      <c r="U11">
        <v>2.73</v>
      </c>
      <c r="X11">
        <v>84</v>
      </c>
      <c r="AA11">
        <v>233</v>
      </c>
      <c r="AM11">
        <v>69</v>
      </c>
      <c r="AO11" s="3">
        <v>42517</v>
      </c>
      <c r="AP11" s="3">
        <v>43565</v>
      </c>
      <c r="AQ11" t="s">
        <v>215</v>
      </c>
      <c r="AR11" t="s">
        <v>235</v>
      </c>
    </row>
    <row r="12" spans="1:44" hidden="1" x14ac:dyDescent="0.3">
      <c r="A12" t="b">
        <f>AND($H12="Heat Pump",$K12&lt;=Summary!$B$3)</f>
        <v>0</v>
      </c>
      <c r="B12">
        <v>2346549</v>
      </c>
      <c r="C12" t="s">
        <v>210</v>
      </c>
      <c r="D12" t="s">
        <v>211</v>
      </c>
      <c r="E12" t="s">
        <v>236</v>
      </c>
      <c r="F12" t="s">
        <v>237</v>
      </c>
      <c r="H12" t="s">
        <v>238</v>
      </c>
      <c r="I12" t="s">
        <v>214</v>
      </c>
      <c r="K12">
        <v>38</v>
      </c>
      <c r="L12">
        <v>59.1</v>
      </c>
      <c r="M12">
        <v>62.5</v>
      </c>
      <c r="N12">
        <v>20</v>
      </c>
      <c r="O12">
        <v>3</v>
      </c>
      <c r="T12">
        <v>40000</v>
      </c>
      <c r="U12">
        <v>0.68</v>
      </c>
      <c r="V12">
        <v>249</v>
      </c>
      <c r="X12">
        <v>82</v>
      </c>
      <c r="AA12">
        <v>75</v>
      </c>
      <c r="AO12" s="3">
        <v>43739</v>
      </c>
      <c r="AP12" s="3">
        <v>43854</v>
      </c>
      <c r="AQ12" t="s">
        <v>239</v>
      </c>
      <c r="AR12" t="s">
        <v>240</v>
      </c>
    </row>
    <row r="13" spans="1:44" hidden="1" x14ac:dyDescent="0.3">
      <c r="A13" t="b">
        <f>AND($H13="Heat Pump",$K13&lt;=Summary!$B$3)</f>
        <v>0</v>
      </c>
      <c r="B13">
        <v>2346574</v>
      </c>
      <c r="C13" t="s">
        <v>210</v>
      </c>
      <c r="D13" t="s">
        <v>211</v>
      </c>
      <c r="E13" t="s">
        <v>236</v>
      </c>
      <c r="F13" t="s">
        <v>241</v>
      </c>
      <c r="H13" t="s">
        <v>238</v>
      </c>
      <c r="I13" t="s">
        <v>214</v>
      </c>
      <c r="K13">
        <v>48</v>
      </c>
      <c r="L13">
        <v>58.1</v>
      </c>
      <c r="M13">
        <v>61.5</v>
      </c>
      <c r="N13">
        <v>22</v>
      </c>
      <c r="O13">
        <v>3</v>
      </c>
      <c r="T13">
        <v>40000</v>
      </c>
      <c r="U13">
        <v>0.68</v>
      </c>
      <c r="V13">
        <v>249</v>
      </c>
      <c r="X13">
        <v>75</v>
      </c>
      <c r="AA13">
        <v>75</v>
      </c>
      <c r="AO13" s="3">
        <v>43739</v>
      </c>
      <c r="AP13" s="3">
        <v>43847</v>
      </c>
      <c r="AQ13" t="s">
        <v>239</v>
      </c>
      <c r="AR13" t="s">
        <v>242</v>
      </c>
    </row>
    <row r="14" spans="1:44" hidden="1" x14ac:dyDescent="0.3">
      <c r="A14" t="b">
        <f>AND($H14="Heat Pump",$K14&lt;=Summary!$B$3)</f>
        <v>0</v>
      </c>
      <c r="B14">
        <v>2326203</v>
      </c>
      <c r="C14" t="s">
        <v>210</v>
      </c>
      <c r="D14" t="s">
        <v>211</v>
      </c>
      <c r="E14" t="s">
        <v>243</v>
      </c>
      <c r="F14" t="s">
        <v>244</v>
      </c>
      <c r="H14" t="s">
        <v>238</v>
      </c>
      <c r="I14" t="s">
        <v>214</v>
      </c>
      <c r="K14">
        <v>38</v>
      </c>
      <c r="L14">
        <v>58</v>
      </c>
      <c r="M14">
        <v>62</v>
      </c>
      <c r="N14">
        <v>20</v>
      </c>
      <c r="O14">
        <v>3</v>
      </c>
      <c r="P14">
        <v>4</v>
      </c>
      <c r="T14">
        <v>40000</v>
      </c>
      <c r="U14">
        <v>0.64</v>
      </c>
      <c r="V14">
        <v>224</v>
      </c>
      <c r="X14">
        <v>70</v>
      </c>
      <c r="AA14">
        <v>73</v>
      </c>
      <c r="AO14" s="3">
        <v>43251</v>
      </c>
      <c r="AP14" s="3">
        <v>43565</v>
      </c>
      <c r="AQ14" t="s">
        <v>239</v>
      </c>
      <c r="AR14" t="s">
        <v>245</v>
      </c>
    </row>
    <row r="15" spans="1:44" hidden="1" x14ac:dyDescent="0.3">
      <c r="A15" t="b">
        <f>AND($H15="Heat Pump",$K15&lt;=Summary!$B$3)</f>
        <v>0</v>
      </c>
      <c r="B15">
        <v>2326207</v>
      </c>
      <c r="C15" t="s">
        <v>210</v>
      </c>
      <c r="D15" t="s">
        <v>211</v>
      </c>
      <c r="E15" t="s">
        <v>243</v>
      </c>
      <c r="F15" t="s">
        <v>246</v>
      </c>
      <c r="H15" t="s">
        <v>238</v>
      </c>
      <c r="I15" t="s">
        <v>214</v>
      </c>
      <c r="K15">
        <v>48</v>
      </c>
      <c r="L15">
        <v>57</v>
      </c>
      <c r="M15">
        <v>61</v>
      </c>
      <c r="N15">
        <v>22</v>
      </c>
      <c r="O15">
        <v>3</v>
      </c>
      <c r="P15">
        <v>4</v>
      </c>
      <c r="T15">
        <v>40000</v>
      </c>
      <c r="U15">
        <v>0.69</v>
      </c>
      <c r="V15">
        <v>224</v>
      </c>
      <c r="X15">
        <v>84</v>
      </c>
      <c r="AA15">
        <v>80</v>
      </c>
      <c r="AO15" s="3">
        <v>43251</v>
      </c>
      <c r="AP15" s="3">
        <v>43565</v>
      </c>
      <c r="AQ15" t="s">
        <v>239</v>
      </c>
      <c r="AR15" t="s">
        <v>247</v>
      </c>
    </row>
    <row r="16" spans="1:44" hidden="1" x14ac:dyDescent="0.3">
      <c r="A16" t="b">
        <f>AND($H16="Heat Pump",$K16&lt;=Summary!$B$3)</f>
        <v>0</v>
      </c>
      <c r="B16">
        <v>2316544</v>
      </c>
      <c r="C16" t="s">
        <v>210</v>
      </c>
      <c r="D16" t="s">
        <v>211</v>
      </c>
      <c r="E16" t="s">
        <v>248</v>
      </c>
      <c r="F16" t="s">
        <v>249</v>
      </c>
      <c r="H16" t="s">
        <v>238</v>
      </c>
      <c r="I16" t="s">
        <v>214</v>
      </c>
      <c r="K16">
        <v>38</v>
      </c>
      <c r="L16">
        <v>58</v>
      </c>
      <c r="M16">
        <v>64</v>
      </c>
      <c r="N16">
        <v>20</v>
      </c>
      <c r="O16">
        <v>3</v>
      </c>
      <c r="T16">
        <v>40000</v>
      </c>
      <c r="U16">
        <v>0.65</v>
      </c>
      <c r="V16">
        <v>224</v>
      </c>
      <c r="X16">
        <v>68</v>
      </c>
      <c r="AA16">
        <v>73</v>
      </c>
      <c r="AO16" s="3">
        <v>42821</v>
      </c>
      <c r="AP16" s="3">
        <v>43565</v>
      </c>
      <c r="AQ16" t="s">
        <v>239</v>
      </c>
      <c r="AR16" t="s">
        <v>250</v>
      </c>
    </row>
    <row r="17" spans="1:44" hidden="1" x14ac:dyDescent="0.3">
      <c r="A17" t="b">
        <f>AND($H17="Heat Pump",$K17&lt;=Summary!$B$3)</f>
        <v>0</v>
      </c>
      <c r="B17">
        <v>2316560</v>
      </c>
      <c r="C17" t="s">
        <v>210</v>
      </c>
      <c r="D17" t="s">
        <v>211</v>
      </c>
      <c r="E17" t="s">
        <v>248</v>
      </c>
      <c r="F17" t="s">
        <v>251</v>
      </c>
      <c r="H17" t="s">
        <v>238</v>
      </c>
      <c r="I17" t="s">
        <v>214</v>
      </c>
      <c r="K17">
        <v>48</v>
      </c>
      <c r="L17">
        <v>57</v>
      </c>
      <c r="M17">
        <v>64</v>
      </c>
      <c r="N17">
        <v>22</v>
      </c>
      <c r="O17">
        <v>3</v>
      </c>
      <c r="T17">
        <v>40000</v>
      </c>
      <c r="U17">
        <v>0.7</v>
      </c>
      <c r="V17">
        <v>224</v>
      </c>
      <c r="X17">
        <v>83</v>
      </c>
      <c r="AA17">
        <v>73</v>
      </c>
      <c r="AO17" s="3">
        <v>42821</v>
      </c>
      <c r="AP17" s="3">
        <v>43565</v>
      </c>
      <c r="AQ17" t="s">
        <v>239</v>
      </c>
      <c r="AR17" t="s">
        <v>252</v>
      </c>
    </row>
    <row r="18" spans="1:44" hidden="1" x14ac:dyDescent="0.3">
      <c r="A18" t="b">
        <f>AND($H18="Heat Pump",$K18&lt;=Summary!$B$3)</f>
        <v>0</v>
      </c>
      <c r="B18">
        <v>2346458</v>
      </c>
      <c r="C18" t="s">
        <v>210</v>
      </c>
      <c r="D18" t="s">
        <v>211</v>
      </c>
      <c r="E18" t="s">
        <v>211</v>
      </c>
      <c r="F18" t="s">
        <v>253</v>
      </c>
      <c r="H18" t="s">
        <v>238</v>
      </c>
      <c r="I18" t="s">
        <v>214</v>
      </c>
      <c r="J18" t="s">
        <v>254</v>
      </c>
      <c r="K18">
        <v>50</v>
      </c>
      <c r="L18">
        <v>58.8</v>
      </c>
      <c r="M18">
        <v>60.1</v>
      </c>
      <c r="N18">
        <v>20</v>
      </c>
      <c r="O18">
        <v>2</v>
      </c>
      <c r="P18">
        <v>3</v>
      </c>
      <c r="T18">
        <v>40000</v>
      </c>
      <c r="AO18" s="3">
        <v>41278</v>
      </c>
      <c r="AP18" s="3">
        <v>43033</v>
      </c>
      <c r="AQ18" t="s">
        <v>255</v>
      </c>
      <c r="AR18" t="s">
        <v>256</v>
      </c>
    </row>
    <row r="19" spans="1:44" hidden="1" x14ac:dyDescent="0.3">
      <c r="A19" t="b">
        <f>AND($H19="Heat Pump",$K19&lt;=Summary!$B$3)</f>
        <v>0</v>
      </c>
      <c r="B19">
        <v>2316556</v>
      </c>
      <c r="C19" t="s">
        <v>210</v>
      </c>
      <c r="D19" t="s">
        <v>211</v>
      </c>
      <c r="E19" t="s">
        <v>211</v>
      </c>
      <c r="F19" t="s">
        <v>257</v>
      </c>
      <c r="H19" t="s">
        <v>238</v>
      </c>
      <c r="I19" t="s">
        <v>214</v>
      </c>
      <c r="K19">
        <v>38</v>
      </c>
      <c r="L19">
        <v>41</v>
      </c>
      <c r="M19">
        <v>61</v>
      </c>
      <c r="N19">
        <v>18</v>
      </c>
      <c r="O19">
        <v>2</v>
      </c>
      <c r="P19">
        <v>3</v>
      </c>
      <c r="T19">
        <v>40000</v>
      </c>
      <c r="U19">
        <v>0.68</v>
      </c>
      <c r="V19">
        <v>203</v>
      </c>
      <c r="X19">
        <v>74</v>
      </c>
      <c r="AA19">
        <v>79</v>
      </c>
      <c r="AO19" s="3">
        <v>41129</v>
      </c>
      <c r="AP19" s="3">
        <v>43697</v>
      </c>
      <c r="AQ19" t="s">
        <v>239</v>
      </c>
      <c r="AR19" t="s">
        <v>258</v>
      </c>
    </row>
    <row r="20" spans="1:44" hidden="1" x14ac:dyDescent="0.3">
      <c r="A20" t="b">
        <f>AND($H20="Heat Pump",$K20&lt;=Summary!$B$3)</f>
        <v>0</v>
      </c>
      <c r="B20">
        <v>2316555</v>
      </c>
      <c r="C20" t="s">
        <v>210</v>
      </c>
      <c r="D20" t="s">
        <v>211</v>
      </c>
      <c r="E20" t="s">
        <v>211</v>
      </c>
      <c r="F20" t="s">
        <v>259</v>
      </c>
      <c r="H20" t="s">
        <v>238</v>
      </c>
      <c r="I20" t="s">
        <v>214</v>
      </c>
      <c r="K20">
        <v>48</v>
      </c>
      <c r="L20">
        <v>51</v>
      </c>
      <c r="M20">
        <v>70</v>
      </c>
      <c r="N20">
        <v>18</v>
      </c>
      <c r="O20">
        <v>2</v>
      </c>
      <c r="P20">
        <v>3</v>
      </c>
      <c r="T20">
        <v>45000</v>
      </c>
      <c r="U20">
        <v>0.72</v>
      </c>
      <c r="V20">
        <v>206</v>
      </c>
      <c r="X20">
        <v>81</v>
      </c>
      <c r="AA20">
        <v>79</v>
      </c>
      <c r="AO20" s="3">
        <v>41129</v>
      </c>
      <c r="AP20" s="3">
        <v>43600</v>
      </c>
      <c r="AQ20" t="s">
        <v>239</v>
      </c>
      <c r="AR20" t="s">
        <v>260</v>
      </c>
    </row>
    <row r="21" spans="1:44" hidden="1" x14ac:dyDescent="0.3">
      <c r="A21" t="b">
        <f>AND($H21="Heat Pump",$K21&lt;=Summary!$B$3)</f>
        <v>0</v>
      </c>
      <c r="B21">
        <v>2316558</v>
      </c>
      <c r="C21" t="s">
        <v>210</v>
      </c>
      <c r="D21" t="s">
        <v>211</v>
      </c>
      <c r="E21" t="s">
        <v>211</v>
      </c>
      <c r="F21" t="s">
        <v>261</v>
      </c>
      <c r="H21" t="s">
        <v>238</v>
      </c>
      <c r="I21" t="s">
        <v>214</v>
      </c>
      <c r="K21">
        <v>38</v>
      </c>
      <c r="L21">
        <v>50</v>
      </c>
      <c r="M21">
        <v>59</v>
      </c>
      <c r="N21">
        <v>18</v>
      </c>
      <c r="O21">
        <v>2</v>
      </c>
      <c r="P21">
        <v>3</v>
      </c>
      <c r="T21">
        <v>40000</v>
      </c>
      <c r="U21">
        <v>0.67</v>
      </c>
      <c r="V21">
        <v>205</v>
      </c>
      <c r="X21">
        <v>73</v>
      </c>
      <c r="AA21">
        <v>79</v>
      </c>
      <c r="AO21" s="3">
        <v>41368</v>
      </c>
      <c r="AP21" s="3">
        <v>43565</v>
      </c>
      <c r="AQ21" t="s">
        <v>239</v>
      </c>
      <c r="AR21" t="s">
        <v>262</v>
      </c>
    </row>
    <row r="22" spans="1:44" hidden="1" x14ac:dyDescent="0.3">
      <c r="A22" t="b">
        <f>AND($H22="Heat Pump",$K22&lt;=Summary!$B$3)</f>
        <v>0</v>
      </c>
      <c r="B22">
        <v>2316559</v>
      </c>
      <c r="C22" t="s">
        <v>210</v>
      </c>
      <c r="D22" t="s">
        <v>211</v>
      </c>
      <c r="E22" t="s">
        <v>211</v>
      </c>
      <c r="F22" t="s">
        <v>263</v>
      </c>
      <c r="H22" t="s">
        <v>238</v>
      </c>
      <c r="I22" t="s">
        <v>214</v>
      </c>
      <c r="K22">
        <v>49</v>
      </c>
      <c r="L22">
        <v>59</v>
      </c>
      <c r="M22">
        <v>60</v>
      </c>
      <c r="N22">
        <v>20</v>
      </c>
      <c r="O22">
        <v>2</v>
      </c>
      <c r="P22">
        <v>3</v>
      </c>
      <c r="T22">
        <v>40000</v>
      </c>
      <c r="U22">
        <v>0.72</v>
      </c>
      <c r="V22">
        <v>209</v>
      </c>
      <c r="X22">
        <v>79</v>
      </c>
      <c r="AA22">
        <v>80</v>
      </c>
      <c r="AO22" s="3">
        <v>41365</v>
      </c>
      <c r="AP22" s="3">
        <v>43565</v>
      </c>
      <c r="AQ22" t="s">
        <v>239</v>
      </c>
      <c r="AR22" t="s">
        <v>264</v>
      </c>
    </row>
    <row r="23" spans="1:44" hidden="1" x14ac:dyDescent="0.3">
      <c r="A23" t="b">
        <f>AND($H23="Heat Pump",$K23&lt;=Summary!$B$3)</f>
        <v>0</v>
      </c>
      <c r="B23">
        <v>2316562</v>
      </c>
      <c r="C23" t="s">
        <v>210</v>
      </c>
      <c r="D23" t="s">
        <v>211</v>
      </c>
      <c r="E23" t="s">
        <v>211</v>
      </c>
      <c r="F23" t="s">
        <v>265</v>
      </c>
      <c r="H23" t="s">
        <v>238</v>
      </c>
      <c r="I23" t="s">
        <v>214</v>
      </c>
      <c r="K23">
        <v>38</v>
      </c>
      <c r="L23">
        <v>59</v>
      </c>
      <c r="M23">
        <v>69</v>
      </c>
      <c r="N23">
        <v>16</v>
      </c>
      <c r="O23">
        <v>2</v>
      </c>
      <c r="P23">
        <v>3</v>
      </c>
      <c r="T23">
        <v>50000</v>
      </c>
      <c r="U23">
        <v>0.7</v>
      </c>
      <c r="V23">
        <v>208</v>
      </c>
      <c r="X23">
        <v>87</v>
      </c>
      <c r="AA23">
        <v>78</v>
      </c>
      <c r="AO23" s="3">
        <v>41365</v>
      </c>
      <c r="AP23" s="3">
        <v>43565</v>
      </c>
      <c r="AQ23" t="s">
        <v>239</v>
      </c>
      <c r="AR23" t="s">
        <v>266</v>
      </c>
    </row>
    <row r="24" spans="1:44" hidden="1" x14ac:dyDescent="0.3">
      <c r="A24" t="b">
        <f>AND($H24="Heat Pump",$K24&lt;=Summary!$B$3)</f>
        <v>0</v>
      </c>
      <c r="B24">
        <v>2318233</v>
      </c>
      <c r="C24" t="s">
        <v>210</v>
      </c>
      <c r="D24" t="s">
        <v>211</v>
      </c>
      <c r="E24" t="s">
        <v>211</v>
      </c>
      <c r="F24" t="s">
        <v>267</v>
      </c>
      <c r="H24" t="s">
        <v>238</v>
      </c>
      <c r="I24" t="s">
        <v>218</v>
      </c>
      <c r="K24">
        <v>38</v>
      </c>
      <c r="L24">
        <v>59</v>
      </c>
      <c r="M24">
        <v>69</v>
      </c>
      <c r="N24">
        <v>16</v>
      </c>
      <c r="O24">
        <v>2</v>
      </c>
      <c r="P24">
        <v>3</v>
      </c>
      <c r="T24">
        <v>50000</v>
      </c>
      <c r="U24">
        <v>0.7</v>
      </c>
      <c r="V24">
        <v>208</v>
      </c>
      <c r="W24">
        <v>227.57111597369999</v>
      </c>
      <c r="X24">
        <v>87</v>
      </c>
      <c r="AA24">
        <v>78</v>
      </c>
      <c r="AO24" s="3">
        <v>41365</v>
      </c>
      <c r="AP24" s="3">
        <v>43565</v>
      </c>
      <c r="AQ24" t="s">
        <v>239</v>
      </c>
      <c r="AR24" t="s">
        <v>268</v>
      </c>
    </row>
    <row r="25" spans="1:44" hidden="1" x14ac:dyDescent="0.3">
      <c r="A25" t="b">
        <f>AND($H25="Heat Pump",$K25&lt;=Summary!$B$3)</f>
        <v>0</v>
      </c>
      <c r="B25">
        <v>2316557</v>
      </c>
      <c r="C25" t="s">
        <v>210</v>
      </c>
      <c r="D25" t="s">
        <v>211</v>
      </c>
      <c r="E25" t="s">
        <v>211</v>
      </c>
      <c r="F25" t="s">
        <v>269</v>
      </c>
      <c r="H25" t="s">
        <v>238</v>
      </c>
      <c r="I25" t="s">
        <v>214</v>
      </c>
      <c r="K25">
        <v>48</v>
      </c>
      <c r="L25">
        <v>59</v>
      </c>
      <c r="M25">
        <v>60</v>
      </c>
      <c r="N25">
        <v>18</v>
      </c>
      <c r="O25">
        <v>2</v>
      </c>
      <c r="P25">
        <v>3</v>
      </c>
      <c r="T25">
        <v>50000</v>
      </c>
      <c r="U25">
        <v>0.72</v>
      </c>
      <c r="V25">
        <v>207</v>
      </c>
      <c r="X25">
        <v>97</v>
      </c>
      <c r="AA25">
        <v>81</v>
      </c>
      <c r="AO25" s="3">
        <v>41365</v>
      </c>
      <c r="AP25" s="3">
        <v>43565</v>
      </c>
      <c r="AQ25" t="s">
        <v>239</v>
      </c>
      <c r="AR25" t="s">
        <v>270</v>
      </c>
    </row>
    <row r="26" spans="1:44" hidden="1" x14ac:dyDescent="0.3">
      <c r="A26" t="b">
        <f>AND($H26="Heat Pump",$K26&lt;=Summary!$B$3)</f>
        <v>0</v>
      </c>
      <c r="B26">
        <v>2316564</v>
      </c>
      <c r="C26" t="s">
        <v>210</v>
      </c>
      <c r="D26" t="s">
        <v>211</v>
      </c>
      <c r="E26" t="s">
        <v>254</v>
      </c>
      <c r="F26" t="s">
        <v>271</v>
      </c>
      <c r="H26" t="s">
        <v>238</v>
      </c>
      <c r="I26" t="s">
        <v>214</v>
      </c>
      <c r="K26">
        <v>38</v>
      </c>
      <c r="L26">
        <v>59</v>
      </c>
      <c r="M26">
        <v>67</v>
      </c>
      <c r="N26">
        <v>20</v>
      </c>
      <c r="O26">
        <v>2</v>
      </c>
      <c r="T26">
        <v>42000</v>
      </c>
      <c r="U26">
        <v>0.7</v>
      </c>
      <c r="V26">
        <v>220</v>
      </c>
      <c r="X26">
        <v>76</v>
      </c>
      <c r="AA26">
        <v>77</v>
      </c>
      <c r="AO26" s="3">
        <v>42821</v>
      </c>
      <c r="AP26" s="3">
        <v>43565</v>
      </c>
      <c r="AQ26" t="s">
        <v>239</v>
      </c>
      <c r="AR26" t="s">
        <v>272</v>
      </c>
    </row>
    <row r="27" spans="1:44" hidden="1" x14ac:dyDescent="0.3">
      <c r="A27" t="b">
        <f>AND($H27="Heat Pump",$K27&lt;=Summary!$B$3)</f>
        <v>0</v>
      </c>
      <c r="B27">
        <v>2316563</v>
      </c>
      <c r="C27" t="s">
        <v>210</v>
      </c>
      <c r="D27" t="s">
        <v>211</v>
      </c>
      <c r="E27" t="s">
        <v>254</v>
      </c>
      <c r="F27" t="s">
        <v>273</v>
      </c>
      <c r="H27" t="s">
        <v>238</v>
      </c>
      <c r="I27" t="s">
        <v>214</v>
      </c>
      <c r="K27">
        <v>48</v>
      </c>
      <c r="L27">
        <v>57</v>
      </c>
      <c r="M27">
        <v>66</v>
      </c>
      <c r="N27">
        <v>22</v>
      </c>
      <c r="O27">
        <v>2</v>
      </c>
      <c r="T27">
        <v>42000</v>
      </c>
      <c r="U27">
        <v>0.65</v>
      </c>
      <c r="V27">
        <v>220</v>
      </c>
      <c r="X27">
        <v>71</v>
      </c>
      <c r="AA27">
        <v>78</v>
      </c>
      <c r="AO27" s="3">
        <v>42821</v>
      </c>
      <c r="AP27" s="3">
        <v>43565</v>
      </c>
      <c r="AQ27" t="s">
        <v>239</v>
      </c>
      <c r="AR27" t="s">
        <v>274</v>
      </c>
    </row>
    <row r="28" spans="1:44" hidden="1" x14ac:dyDescent="0.3">
      <c r="A28" t="b">
        <f>AND($H28="Heat Pump",$K28&lt;=Summary!$B$3)</f>
        <v>0</v>
      </c>
      <c r="B28">
        <v>2346548</v>
      </c>
      <c r="C28" t="s">
        <v>210</v>
      </c>
      <c r="D28" t="s">
        <v>211</v>
      </c>
      <c r="E28" t="s">
        <v>236</v>
      </c>
      <c r="F28" t="s">
        <v>275</v>
      </c>
      <c r="H28" t="s">
        <v>238</v>
      </c>
      <c r="I28" t="s">
        <v>214</v>
      </c>
      <c r="K28">
        <v>38</v>
      </c>
      <c r="L28">
        <v>59.1</v>
      </c>
      <c r="M28">
        <v>62.5</v>
      </c>
      <c r="N28">
        <v>20</v>
      </c>
      <c r="O28">
        <v>3</v>
      </c>
      <c r="T28">
        <v>40000</v>
      </c>
      <c r="U28">
        <v>0.68</v>
      </c>
      <c r="V28">
        <v>249</v>
      </c>
      <c r="X28">
        <v>82</v>
      </c>
      <c r="AA28">
        <v>75</v>
      </c>
      <c r="AO28" s="3">
        <v>43739</v>
      </c>
      <c r="AP28" s="3">
        <v>43854</v>
      </c>
      <c r="AQ28" t="s">
        <v>239</v>
      </c>
      <c r="AR28" t="s">
        <v>276</v>
      </c>
    </row>
    <row r="29" spans="1:44" hidden="1" x14ac:dyDescent="0.3">
      <c r="A29" t="b">
        <f>AND($H29="Heat Pump",$K29&lt;=Summary!$B$3)</f>
        <v>0</v>
      </c>
      <c r="B29">
        <v>2346573</v>
      </c>
      <c r="C29" t="s">
        <v>210</v>
      </c>
      <c r="D29" t="s">
        <v>211</v>
      </c>
      <c r="E29" t="s">
        <v>236</v>
      </c>
      <c r="F29" t="s">
        <v>277</v>
      </c>
      <c r="H29" t="s">
        <v>238</v>
      </c>
      <c r="I29" t="s">
        <v>214</v>
      </c>
      <c r="K29">
        <v>48</v>
      </c>
      <c r="L29">
        <v>58.1</v>
      </c>
      <c r="M29">
        <v>61.5</v>
      </c>
      <c r="N29">
        <v>22</v>
      </c>
      <c r="O29">
        <v>3</v>
      </c>
      <c r="T29">
        <v>40000</v>
      </c>
      <c r="U29">
        <v>0.68</v>
      </c>
      <c r="V29">
        <v>249</v>
      </c>
      <c r="X29">
        <v>75</v>
      </c>
      <c r="AA29">
        <v>75</v>
      </c>
      <c r="AO29" s="3">
        <v>43739</v>
      </c>
      <c r="AP29" s="3">
        <v>43847</v>
      </c>
      <c r="AQ29" t="s">
        <v>239</v>
      </c>
      <c r="AR29" t="s">
        <v>278</v>
      </c>
    </row>
    <row r="30" spans="1:44" hidden="1" x14ac:dyDescent="0.3">
      <c r="A30" t="b">
        <f>AND($H30="Heat Pump",$K30&lt;=Summary!$B$3)</f>
        <v>0</v>
      </c>
      <c r="B30">
        <v>2333586</v>
      </c>
      <c r="C30" t="s">
        <v>210</v>
      </c>
      <c r="D30" t="s">
        <v>211</v>
      </c>
      <c r="E30" t="s">
        <v>243</v>
      </c>
      <c r="F30" t="s">
        <v>279</v>
      </c>
      <c r="H30" t="s">
        <v>238</v>
      </c>
      <c r="I30" t="s">
        <v>214</v>
      </c>
      <c r="K30">
        <v>38</v>
      </c>
      <c r="L30">
        <v>58</v>
      </c>
      <c r="M30">
        <v>62</v>
      </c>
      <c r="N30">
        <v>20</v>
      </c>
      <c r="O30">
        <v>3</v>
      </c>
      <c r="P30">
        <v>4</v>
      </c>
      <c r="T30">
        <v>40000</v>
      </c>
      <c r="U30">
        <v>0.64</v>
      </c>
      <c r="V30">
        <v>224</v>
      </c>
      <c r="X30">
        <v>70</v>
      </c>
      <c r="AA30">
        <v>73</v>
      </c>
      <c r="AO30" s="3">
        <v>40567</v>
      </c>
      <c r="AP30" s="3">
        <v>43511</v>
      </c>
      <c r="AQ30" t="s">
        <v>215</v>
      </c>
      <c r="AR30" t="s">
        <v>280</v>
      </c>
    </row>
    <row r="31" spans="1:44" hidden="1" x14ac:dyDescent="0.3">
      <c r="A31" t="b">
        <f>AND($H31="Heat Pump",$K31&lt;=Summary!$B$3)</f>
        <v>0</v>
      </c>
      <c r="B31">
        <v>2351099</v>
      </c>
      <c r="C31" t="s">
        <v>281</v>
      </c>
      <c r="D31" t="s">
        <v>282</v>
      </c>
      <c r="E31" t="s">
        <v>282</v>
      </c>
      <c r="F31" t="s">
        <v>283</v>
      </c>
      <c r="H31" t="s">
        <v>284</v>
      </c>
      <c r="T31">
        <v>0</v>
      </c>
      <c r="AB31" t="s">
        <v>285</v>
      </c>
      <c r="AC31" t="s">
        <v>286</v>
      </c>
      <c r="AD31">
        <v>43</v>
      </c>
      <c r="AE31">
        <v>4.7</v>
      </c>
      <c r="AF31">
        <v>39</v>
      </c>
      <c r="AG31">
        <v>0</v>
      </c>
      <c r="AH31" t="s">
        <v>287</v>
      </c>
      <c r="AI31">
        <v>120</v>
      </c>
      <c r="AO31" s="3">
        <v>41901</v>
      </c>
      <c r="AP31" s="3">
        <v>43781</v>
      </c>
      <c r="AQ31" t="s">
        <v>215</v>
      </c>
      <c r="AR31" t="s">
        <v>288</v>
      </c>
    </row>
    <row r="32" spans="1:44" hidden="1" x14ac:dyDescent="0.3">
      <c r="A32" t="b">
        <f>AND($H32="Heat Pump",$K32&lt;=Summary!$B$3)</f>
        <v>0</v>
      </c>
      <c r="B32">
        <v>2353208</v>
      </c>
      <c r="C32" t="s">
        <v>281</v>
      </c>
      <c r="D32" t="s">
        <v>282</v>
      </c>
      <c r="E32" t="s">
        <v>289</v>
      </c>
      <c r="F32" t="s">
        <v>290</v>
      </c>
      <c r="H32" t="s">
        <v>284</v>
      </c>
      <c r="T32">
        <v>0</v>
      </c>
      <c r="AB32" t="s">
        <v>291</v>
      </c>
      <c r="AC32" t="s">
        <v>286</v>
      </c>
      <c r="AD32">
        <v>64</v>
      </c>
      <c r="AE32">
        <v>2.7</v>
      </c>
      <c r="AF32">
        <v>-58</v>
      </c>
      <c r="AG32">
        <v>80</v>
      </c>
      <c r="AH32" t="s">
        <v>287</v>
      </c>
      <c r="AI32">
        <v>0</v>
      </c>
      <c r="AO32" s="3">
        <v>41901</v>
      </c>
      <c r="AP32" s="3">
        <v>43781</v>
      </c>
      <c r="AQ32" t="s">
        <v>215</v>
      </c>
      <c r="AR32" t="s">
        <v>292</v>
      </c>
    </row>
    <row r="33" spans="1:44" hidden="1" x14ac:dyDescent="0.3">
      <c r="A33" t="b">
        <f>AND($H33="Heat Pump",$K33&lt;=Summary!$B$3)</f>
        <v>0</v>
      </c>
      <c r="B33">
        <v>2351098</v>
      </c>
      <c r="C33" t="s">
        <v>281</v>
      </c>
      <c r="D33" t="s">
        <v>282</v>
      </c>
      <c r="E33" t="s">
        <v>282</v>
      </c>
      <c r="F33" t="s">
        <v>293</v>
      </c>
      <c r="H33" t="s">
        <v>294</v>
      </c>
      <c r="I33" t="s">
        <v>214</v>
      </c>
      <c r="T33">
        <v>0</v>
      </c>
      <c r="AB33" t="s">
        <v>291</v>
      </c>
      <c r="AC33" t="s">
        <v>286</v>
      </c>
      <c r="AD33">
        <v>66</v>
      </c>
      <c r="AE33">
        <v>1.3</v>
      </c>
      <c r="AF33">
        <v>39</v>
      </c>
      <c r="AG33">
        <v>80</v>
      </c>
      <c r="AH33" t="s">
        <v>287</v>
      </c>
      <c r="AI33">
        <v>60</v>
      </c>
      <c r="AO33" s="3">
        <v>41901</v>
      </c>
      <c r="AP33" s="3">
        <v>43781</v>
      </c>
      <c r="AQ33" t="s">
        <v>215</v>
      </c>
      <c r="AR33" t="s">
        <v>295</v>
      </c>
    </row>
    <row r="34" spans="1:44" hidden="1" x14ac:dyDescent="0.3">
      <c r="A34" t="b">
        <f>AND($H34="Heat Pump",$K34&lt;=Summary!$B$3)</f>
        <v>0</v>
      </c>
      <c r="B34">
        <v>2351103</v>
      </c>
      <c r="C34" t="s">
        <v>281</v>
      </c>
      <c r="D34" t="s">
        <v>282</v>
      </c>
      <c r="E34" t="s">
        <v>282</v>
      </c>
      <c r="F34" t="s">
        <v>296</v>
      </c>
      <c r="H34" t="s">
        <v>284</v>
      </c>
      <c r="T34">
        <v>0</v>
      </c>
      <c r="AB34" t="s">
        <v>291</v>
      </c>
      <c r="AC34" t="s">
        <v>286</v>
      </c>
      <c r="AD34">
        <v>64</v>
      </c>
      <c r="AE34">
        <v>2.7</v>
      </c>
      <c r="AF34">
        <v>-58</v>
      </c>
      <c r="AG34">
        <v>0</v>
      </c>
      <c r="AH34" t="s">
        <v>287</v>
      </c>
      <c r="AI34">
        <v>120</v>
      </c>
      <c r="AO34" s="3">
        <v>41901</v>
      </c>
      <c r="AP34" s="3">
        <v>43781</v>
      </c>
      <c r="AQ34" t="s">
        <v>215</v>
      </c>
      <c r="AR34" t="s">
        <v>297</v>
      </c>
    </row>
    <row r="35" spans="1:44" hidden="1" x14ac:dyDescent="0.3">
      <c r="A35" t="b">
        <f>AND($H35="Heat Pump",$K35&lt;=Summary!$B$3)</f>
        <v>0</v>
      </c>
      <c r="B35">
        <v>2351100</v>
      </c>
      <c r="C35" t="s">
        <v>281</v>
      </c>
      <c r="D35" t="s">
        <v>282</v>
      </c>
      <c r="E35" t="s">
        <v>282</v>
      </c>
      <c r="F35" t="s">
        <v>298</v>
      </c>
      <c r="H35" t="s">
        <v>284</v>
      </c>
      <c r="T35">
        <v>0</v>
      </c>
      <c r="AB35" t="s">
        <v>291</v>
      </c>
      <c r="AC35" t="s">
        <v>286</v>
      </c>
      <c r="AD35">
        <v>40</v>
      </c>
      <c r="AE35">
        <v>1.9</v>
      </c>
      <c r="AF35">
        <v>-58</v>
      </c>
      <c r="AG35">
        <v>0</v>
      </c>
      <c r="AH35" t="s">
        <v>287</v>
      </c>
      <c r="AI35">
        <v>80</v>
      </c>
      <c r="AO35" s="3">
        <v>41901</v>
      </c>
      <c r="AP35" s="3">
        <v>43781</v>
      </c>
      <c r="AQ35" t="s">
        <v>215</v>
      </c>
      <c r="AR35" t="s">
        <v>299</v>
      </c>
    </row>
    <row r="36" spans="1:44" hidden="1" x14ac:dyDescent="0.3">
      <c r="A36" t="b">
        <f>AND($H36="Heat Pump",$K36&lt;=Summary!$B$3)</f>
        <v>0</v>
      </c>
      <c r="B36">
        <v>2351101</v>
      </c>
      <c r="C36" t="s">
        <v>281</v>
      </c>
      <c r="D36" t="s">
        <v>282</v>
      </c>
      <c r="E36" t="s">
        <v>282</v>
      </c>
      <c r="F36" t="s">
        <v>300</v>
      </c>
      <c r="H36" t="s">
        <v>284</v>
      </c>
      <c r="T36">
        <v>0</v>
      </c>
      <c r="AB36" t="s">
        <v>291</v>
      </c>
      <c r="AC36" t="s">
        <v>286</v>
      </c>
      <c r="AD36">
        <v>62</v>
      </c>
      <c r="AE36">
        <v>1.9</v>
      </c>
      <c r="AF36">
        <v>-58</v>
      </c>
      <c r="AG36">
        <v>0</v>
      </c>
      <c r="AH36" t="s">
        <v>287</v>
      </c>
      <c r="AI36">
        <v>80</v>
      </c>
      <c r="AO36" s="3">
        <v>41901</v>
      </c>
      <c r="AP36" s="3">
        <v>43781</v>
      </c>
      <c r="AQ36" t="s">
        <v>215</v>
      </c>
      <c r="AR36" t="s">
        <v>301</v>
      </c>
    </row>
    <row r="37" spans="1:44" hidden="1" x14ac:dyDescent="0.3">
      <c r="A37" t="b">
        <f>AND($H37="Heat Pump",$K37&lt;=Summary!$B$3)</f>
        <v>0</v>
      </c>
      <c r="B37">
        <v>2351102</v>
      </c>
      <c r="C37" t="s">
        <v>281</v>
      </c>
      <c r="D37" t="s">
        <v>282</v>
      </c>
      <c r="E37" t="s">
        <v>282</v>
      </c>
      <c r="F37" t="s">
        <v>302</v>
      </c>
      <c r="H37" t="s">
        <v>284</v>
      </c>
      <c r="T37">
        <v>0</v>
      </c>
      <c r="AB37" t="s">
        <v>291</v>
      </c>
      <c r="AC37" t="s">
        <v>286</v>
      </c>
      <c r="AD37">
        <v>64</v>
      </c>
      <c r="AE37">
        <v>3.4</v>
      </c>
      <c r="AF37">
        <v>-58</v>
      </c>
      <c r="AG37">
        <v>0</v>
      </c>
      <c r="AH37" t="s">
        <v>287</v>
      </c>
      <c r="AI37">
        <v>80</v>
      </c>
      <c r="AO37" s="3">
        <v>41901</v>
      </c>
      <c r="AP37" s="3">
        <v>43781</v>
      </c>
      <c r="AQ37" t="s">
        <v>215</v>
      </c>
      <c r="AR37" t="s">
        <v>303</v>
      </c>
    </row>
    <row r="38" spans="1:44" hidden="1" x14ac:dyDescent="0.3">
      <c r="A38" t="b">
        <f>AND($H38="Heat Pump",$K38&lt;=Summary!$B$3)</f>
        <v>0</v>
      </c>
      <c r="B38">
        <v>2351057</v>
      </c>
      <c r="C38" t="s">
        <v>281</v>
      </c>
      <c r="D38" t="s">
        <v>304</v>
      </c>
      <c r="E38" t="s">
        <v>282</v>
      </c>
      <c r="F38" t="s">
        <v>305</v>
      </c>
      <c r="H38" t="s">
        <v>284</v>
      </c>
      <c r="T38">
        <v>0</v>
      </c>
      <c r="AB38" t="s">
        <v>306</v>
      </c>
      <c r="AC38" t="s">
        <v>286</v>
      </c>
      <c r="AD38">
        <v>43</v>
      </c>
      <c r="AE38">
        <v>1.9</v>
      </c>
      <c r="AF38">
        <v>39</v>
      </c>
      <c r="AG38">
        <v>80</v>
      </c>
      <c r="AH38" t="s">
        <v>287</v>
      </c>
      <c r="AI38">
        <v>50</v>
      </c>
      <c r="AO38" s="3">
        <v>41901</v>
      </c>
      <c r="AP38" s="3">
        <v>43781</v>
      </c>
      <c r="AQ38" t="s">
        <v>215</v>
      </c>
      <c r="AR38" t="s">
        <v>307</v>
      </c>
    </row>
    <row r="39" spans="1:44" hidden="1" x14ac:dyDescent="0.3">
      <c r="A39" t="b">
        <f>AND($H39="Heat Pump",$K39&lt;=Summary!$B$3)</f>
        <v>0</v>
      </c>
      <c r="B39">
        <v>2368788</v>
      </c>
      <c r="C39" t="s">
        <v>281</v>
      </c>
      <c r="D39" t="s">
        <v>304</v>
      </c>
      <c r="E39" t="s">
        <v>282</v>
      </c>
      <c r="F39" t="s">
        <v>308</v>
      </c>
      <c r="H39" t="s">
        <v>284</v>
      </c>
      <c r="T39">
        <v>0</v>
      </c>
      <c r="AB39" t="s">
        <v>306</v>
      </c>
      <c r="AC39" t="s">
        <v>286</v>
      </c>
      <c r="AD39">
        <v>48</v>
      </c>
      <c r="AE39">
        <v>2.1</v>
      </c>
      <c r="AF39">
        <v>39</v>
      </c>
      <c r="AG39">
        <v>80</v>
      </c>
      <c r="AH39" t="s">
        <v>287</v>
      </c>
      <c r="AI39">
        <v>50</v>
      </c>
      <c r="AO39" s="3">
        <v>44131</v>
      </c>
      <c r="AP39" s="3">
        <v>43781</v>
      </c>
      <c r="AQ39" t="s">
        <v>215</v>
      </c>
      <c r="AR39" t="s">
        <v>309</v>
      </c>
    </row>
    <row r="40" spans="1:44" hidden="1" x14ac:dyDescent="0.3">
      <c r="A40" t="b">
        <f>AND($H40="Heat Pump",$K40&lt;=Summary!$B$3)</f>
        <v>0</v>
      </c>
      <c r="B40">
        <v>2257892</v>
      </c>
      <c r="C40" t="s">
        <v>310</v>
      </c>
      <c r="D40" t="s">
        <v>311</v>
      </c>
      <c r="E40" t="s">
        <v>312</v>
      </c>
      <c r="F40" t="s">
        <v>313</v>
      </c>
      <c r="H40" t="s">
        <v>213</v>
      </c>
      <c r="I40" t="s">
        <v>314</v>
      </c>
      <c r="J40" t="s">
        <v>315</v>
      </c>
      <c r="O40">
        <v>3</v>
      </c>
      <c r="P40">
        <v>3</v>
      </c>
      <c r="Q40">
        <v>0</v>
      </c>
      <c r="T40">
        <v>180000</v>
      </c>
      <c r="U40">
        <v>0.94</v>
      </c>
      <c r="Y40">
        <v>5.3</v>
      </c>
      <c r="AL40">
        <v>14.8</v>
      </c>
      <c r="AM40">
        <v>27.6</v>
      </c>
      <c r="AN40">
        <v>17.3</v>
      </c>
      <c r="AO40" s="3">
        <v>42404</v>
      </c>
      <c r="AP40" s="3">
        <v>42404</v>
      </c>
      <c r="AQ40" t="s">
        <v>215</v>
      </c>
      <c r="AR40" t="s">
        <v>316</v>
      </c>
    </row>
    <row r="41" spans="1:44" hidden="1" x14ac:dyDescent="0.3">
      <c r="A41" t="b">
        <f>AND($H41="Heat Pump",$K41&lt;=Summary!$B$3)</f>
        <v>0</v>
      </c>
      <c r="B41">
        <v>2257893</v>
      </c>
      <c r="C41" t="s">
        <v>310</v>
      </c>
      <c r="D41" t="s">
        <v>311</v>
      </c>
      <c r="E41" t="s">
        <v>312</v>
      </c>
      <c r="F41" t="s">
        <v>317</v>
      </c>
      <c r="H41" t="s">
        <v>213</v>
      </c>
      <c r="I41" t="s">
        <v>314</v>
      </c>
      <c r="J41" t="s">
        <v>315</v>
      </c>
      <c r="O41">
        <v>3</v>
      </c>
      <c r="P41">
        <v>3</v>
      </c>
      <c r="Q41">
        <v>0</v>
      </c>
      <c r="T41">
        <v>199000</v>
      </c>
      <c r="U41">
        <v>0.93</v>
      </c>
      <c r="Y41">
        <v>5.7</v>
      </c>
      <c r="AL41">
        <v>14.8</v>
      </c>
      <c r="AM41">
        <v>27.6</v>
      </c>
      <c r="AN41">
        <v>17.3</v>
      </c>
      <c r="AO41" s="3">
        <v>42404</v>
      </c>
      <c r="AP41" s="3">
        <v>42404</v>
      </c>
      <c r="AQ41" t="s">
        <v>215</v>
      </c>
      <c r="AR41" t="s">
        <v>318</v>
      </c>
    </row>
    <row r="42" spans="1:44" hidden="1" x14ac:dyDescent="0.3">
      <c r="A42" t="b">
        <f>AND($H42="Heat Pump",$K42&lt;=Summary!$B$3)</f>
        <v>0</v>
      </c>
      <c r="B42">
        <v>2317167</v>
      </c>
      <c r="C42" t="s">
        <v>210</v>
      </c>
      <c r="D42" t="s">
        <v>52</v>
      </c>
      <c r="E42" t="s">
        <v>248</v>
      </c>
      <c r="F42" t="s">
        <v>319</v>
      </c>
      <c r="H42" t="s">
        <v>238</v>
      </c>
      <c r="I42" t="s">
        <v>214</v>
      </c>
      <c r="K42">
        <v>49</v>
      </c>
      <c r="L42">
        <v>49</v>
      </c>
      <c r="M42">
        <v>56</v>
      </c>
      <c r="N42">
        <v>24</v>
      </c>
      <c r="O42">
        <v>3</v>
      </c>
      <c r="T42">
        <v>40000</v>
      </c>
      <c r="U42">
        <v>0.69</v>
      </c>
      <c r="V42">
        <v>224</v>
      </c>
      <c r="X42">
        <v>78</v>
      </c>
      <c r="AA42">
        <v>79</v>
      </c>
      <c r="AO42" s="3">
        <v>41352</v>
      </c>
      <c r="AP42" s="3">
        <v>43565</v>
      </c>
      <c r="AQ42" t="s">
        <v>215</v>
      </c>
      <c r="AR42" t="s">
        <v>320</v>
      </c>
    </row>
    <row r="43" spans="1:44" hidden="1" x14ac:dyDescent="0.3">
      <c r="A43" t="b">
        <f>AND($H43="Heat Pump",$K43&lt;=Summary!$B$3)</f>
        <v>0</v>
      </c>
      <c r="B43">
        <v>2326197</v>
      </c>
      <c r="C43" t="s">
        <v>210</v>
      </c>
      <c r="D43" t="s">
        <v>52</v>
      </c>
      <c r="E43" t="s">
        <v>243</v>
      </c>
      <c r="F43" t="s">
        <v>321</v>
      </c>
      <c r="H43" t="s">
        <v>238</v>
      </c>
      <c r="I43" t="s">
        <v>214</v>
      </c>
      <c r="K43">
        <v>38</v>
      </c>
      <c r="L43">
        <v>48</v>
      </c>
      <c r="M43">
        <v>52</v>
      </c>
      <c r="N43">
        <v>22</v>
      </c>
      <c r="O43">
        <v>3</v>
      </c>
      <c r="P43">
        <v>4</v>
      </c>
      <c r="T43">
        <v>40000</v>
      </c>
      <c r="U43">
        <v>0.66</v>
      </c>
      <c r="V43">
        <v>224</v>
      </c>
      <c r="X43">
        <v>65</v>
      </c>
      <c r="AA43">
        <v>77</v>
      </c>
      <c r="AO43" s="3">
        <v>43251</v>
      </c>
      <c r="AP43" s="3">
        <v>43565</v>
      </c>
      <c r="AQ43" t="s">
        <v>239</v>
      </c>
      <c r="AR43" t="s">
        <v>322</v>
      </c>
    </row>
    <row r="44" spans="1:44" hidden="1" x14ac:dyDescent="0.3">
      <c r="A44" t="b">
        <f>AND($H44="Heat Pump",$K44&lt;=Summary!$B$3)</f>
        <v>0</v>
      </c>
      <c r="B44">
        <v>2326199</v>
      </c>
      <c r="C44" t="s">
        <v>210</v>
      </c>
      <c r="D44" t="s">
        <v>52</v>
      </c>
      <c r="E44" t="s">
        <v>243</v>
      </c>
      <c r="F44" t="s">
        <v>323</v>
      </c>
      <c r="H44" t="s">
        <v>238</v>
      </c>
      <c r="I44" t="s">
        <v>218</v>
      </c>
      <c r="K44">
        <v>38</v>
      </c>
      <c r="L44">
        <v>48</v>
      </c>
      <c r="M44">
        <v>52</v>
      </c>
      <c r="N44">
        <v>22</v>
      </c>
      <c r="O44">
        <v>3</v>
      </c>
      <c r="P44">
        <v>4</v>
      </c>
      <c r="T44">
        <v>36000</v>
      </c>
      <c r="U44">
        <v>0.66</v>
      </c>
      <c r="V44">
        <v>245</v>
      </c>
      <c r="W44">
        <v>268.05251641140001</v>
      </c>
      <c r="X44">
        <v>65</v>
      </c>
      <c r="AA44">
        <v>77</v>
      </c>
      <c r="AO44" s="3">
        <v>43251</v>
      </c>
      <c r="AP44" s="3">
        <v>43565</v>
      </c>
      <c r="AQ44" t="s">
        <v>239</v>
      </c>
      <c r="AR44" t="s">
        <v>324</v>
      </c>
    </row>
    <row r="45" spans="1:44" hidden="1" x14ac:dyDescent="0.3">
      <c r="A45" t="b">
        <f>AND($H45="Heat Pump",$K45&lt;=Summary!$B$3)</f>
        <v>0</v>
      </c>
      <c r="B45">
        <v>2326201</v>
      </c>
      <c r="C45" t="s">
        <v>210</v>
      </c>
      <c r="D45" t="s">
        <v>52</v>
      </c>
      <c r="E45" t="s">
        <v>243</v>
      </c>
      <c r="F45" t="s">
        <v>325</v>
      </c>
      <c r="H45" t="s">
        <v>238</v>
      </c>
      <c r="I45" t="s">
        <v>214</v>
      </c>
      <c r="K45">
        <v>38</v>
      </c>
      <c r="L45">
        <v>58</v>
      </c>
      <c r="M45">
        <v>62</v>
      </c>
      <c r="N45">
        <v>20</v>
      </c>
      <c r="O45">
        <v>3</v>
      </c>
      <c r="P45">
        <v>4</v>
      </c>
      <c r="T45">
        <v>40000</v>
      </c>
      <c r="U45">
        <v>0.64</v>
      </c>
      <c r="V45">
        <v>224</v>
      </c>
      <c r="X45">
        <v>70</v>
      </c>
      <c r="AA45">
        <v>73</v>
      </c>
      <c r="AO45" s="3">
        <v>43251</v>
      </c>
      <c r="AP45" s="3">
        <v>43565</v>
      </c>
      <c r="AQ45" t="s">
        <v>239</v>
      </c>
      <c r="AR45" t="s">
        <v>326</v>
      </c>
    </row>
    <row r="46" spans="1:44" hidden="1" x14ac:dyDescent="0.3">
      <c r="A46" t="b">
        <f>AND($H46="Heat Pump",$K46&lt;=Summary!$B$3)</f>
        <v>0</v>
      </c>
      <c r="B46">
        <v>2326204</v>
      </c>
      <c r="C46" t="s">
        <v>210</v>
      </c>
      <c r="D46" t="s">
        <v>52</v>
      </c>
      <c r="E46" t="s">
        <v>243</v>
      </c>
      <c r="F46" t="s">
        <v>327</v>
      </c>
      <c r="H46" t="s">
        <v>238</v>
      </c>
      <c r="I46" t="s">
        <v>218</v>
      </c>
      <c r="K46">
        <v>38</v>
      </c>
      <c r="L46">
        <v>58</v>
      </c>
      <c r="M46">
        <v>62</v>
      </c>
      <c r="N46">
        <v>20</v>
      </c>
      <c r="O46">
        <v>3</v>
      </c>
      <c r="P46">
        <v>4</v>
      </c>
      <c r="T46">
        <v>36000</v>
      </c>
      <c r="U46">
        <v>0.64</v>
      </c>
      <c r="V46">
        <v>245</v>
      </c>
      <c r="W46">
        <v>268.05251641140001</v>
      </c>
      <c r="X46">
        <v>70</v>
      </c>
      <c r="AA46">
        <v>73</v>
      </c>
      <c r="AO46" s="3">
        <v>43251</v>
      </c>
      <c r="AP46" s="3">
        <v>43565</v>
      </c>
      <c r="AQ46" t="s">
        <v>239</v>
      </c>
      <c r="AR46" t="s">
        <v>328</v>
      </c>
    </row>
    <row r="47" spans="1:44" hidden="1" x14ac:dyDescent="0.3">
      <c r="A47" t="b">
        <f>AND($H47="Heat Pump",$K47&lt;=Summary!$B$3)</f>
        <v>0</v>
      </c>
      <c r="B47">
        <v>2326205</v>
      </c>
      <c r="C47" t="s">
        <v>210</v>
      </c>
      <c r="D47" t="s">
        <v>52</v>
      </c>
      <c r="E47" t="s">
        <v>243</v>
      </c>
      <c r="F47" t="s">
        <v>329</v>
      </c>
      <c r="H47" t="s">
        <v>238</v>
      </c>
      <c r="I47" t="s">
        <v>214</v>
      </c>
      <c r="K47">
        <v>48</v>
      </c>
      <c r="L47">
        <v>57</v>
      </c>
      <c r="M47">
        <v>61</v>
      </c>
      <c r="N47">
        <v>22</v>
      </c>
      <c r="O47">
        <v>3</v>
      </c>
      <c r="P47">
        <v>4</v>
      </c>
      <c r="T47">
        <v>40000</v>
      </c>
      <c r="U47">
        <v>0.69</v>
      </c>
      <c r="V47">
        <v>224</v>
      </c>
      <c r="X47">
        <v>84</v>
      </c>
      <c r="AA47">
        <v>80</v>
      </c>
      <c r="AO47" s="3">
        <v>43251</v>
      </c>
      <c r="AP47" s="3">
        <v>43565</v>
      </c>
      <c r="AQ47" t="s">
        <v>239</v>
      </c>
      <c r="AR47" t="s">
        <v>330</v>
      </c>
    </row>
    <row r="48" spans="1:44" hidden="1" x14ac:dyDescent="0.3">
      <c r="A48" t="b">
        <f>AND($H48="Heat Pump",$K48&lt;=Summary!$B$3)</f>
        <v>0</v>
      </c>
      <c r="B48">
        <v>2326208</v>
      </c>
      <c r="C48" t="s">
        <v>210</v>
      </c>
      <c r="D48" t="s">
        <v>52</v>
      </c>
      <c r="E48" t="s">
        <v>243</v>
      </c>
      <c r="F48" t="s">
        <v>331</v>
      </c>
      <c r="H48" t="s">
        <v>238</v>
      </c>
      <c r="I48" t="s">
        <v>218</v>
      </c>
      <c r="K48">
        <v>48</v>
      </c>
      <c r="L48">
        <v>57</v>
      </c>
      <c r="M48">
        <v>61</v>
      </c>
      <c r="N48">
        <v>22</v>
      </c>
      <c r="O48">
        <v>3</v>
      </c>
      <c r="P48">
        <v>4</v>
      </c>
      <c r="T48">
        <v>37000</v>
      </c>
      <c r="U48">
        <v>0.69</v>
      </c>
      <c r="V48">
        <v>245</v>
      </c>
      <c r="W48">
        <v>268.05251641140001</v>
      </c>
      <c r="X48">
        <v>84</v>
      </c>
      <c r="AA48">
        <v>80</v>
      </c>
      <c r="AO48" s="3">
        <v>43251</v>
      </c>
      <c r="AP48" s="3">
        <v>43565</v>
      </c>
      <c r="AQ48" t="s">
        <v>239</v>
      </c>
      <c r="AR48" t="s">
        <v>332</v>
      </c>
    </row>
    <row r="49" spans="1:44" hidden="1" x14ac:dyDescent="0.3">
      <c r="A49" t="b">
        <f>AND($H49="Heat Pump",$K49&lt;=Summary!$B$3)</f>
        <v>0</v>
      </c>
      <c r="B49">
        <v>2317909</v>
      </c>
      <c r="C49" t="s">
        <v>210</v>
      </c>
      <c r="D49" t="s">
        <v>52</v>
      </c>
      <c r="E49" t="s">
        <v>333</v>
      </c>
      <c r="F49" t="s">
        <v>333</v>
      </c>
      <c r="H49" t="s">
        <v>213</v>
      </c>
      <c r="I49" t="s">
        <v>214</v>
      </c>
      <c r="K49">
        <v>1</v>
      </c>
      <c r="O49">
        <v>0</v>
      </c>
      <c r="T49">
        <v>120000</v>
      </c>
      <c r="U49">
        <v>0.91</v>
      </c>
      <c r="V49">
        <v>161</v>
      </c>
      <c r="Y49">
        <v>3.5</v>
      </c>
      <c r="Z49">
        <v>3.5</v>
      </c>
      <c r="AA49">
        <v>96</v>
      </c>
      <c r="AL49">
        <v>9</v>
      </c>
      <c r="AM49">
        <v>22</v>
      </c>
      <c r="AN49">
        <v>14</v>
      </c>
      <c r="AO49" s="3">
        <v>41730</v>
      </c>
      <c r="AP49" s="3">
        <v>43565</v>
      </c>
      <c r="AQ49" t="s">
        <v>239</v>
      </c>
      <c r="AR49" t="s">
        <v>334</v>
      </c>
    </row>
    <row r="50" spans="1:44" hidden="1" x14ac:dyDescent="0.3">
      <c r="A50" t="b">
        <f>AND($H50="Heat Pump",$K50&lt;=Summary!$B$3)</f>
        <v>0</v>
      </c>
      <c r="B50">
        <v>2318154</v>
      </c>
      <c r="C50" t="s">
        <v>210</v>
      </c>
      <c r="D50" t="s">
        <v>52</v>
      </c>
      <c r="E50" t="s">
        <v>335</v>
      </c>
      <c r="F50" t="s">
        <v>335</v>
      </c>
      <c r="H50" t="s">
        <v>213</v>
      </c>
      <c r="I50" t="s">
        <v>214</v>
      </c>
      <c r="K50">
        <v>1</v>
      </c>
      <c r="O50">
        <v>3</v>
      </c>
      <c r="P50">
        <v>4</v>
      </c>
      <c r="T50">
        <v>120000</v>
      </c>
      <c r="U50">
        <v>0.9</v>
      </c>
      <c r="V50">
        <v>161</v>
      </c>
      <c r="Y50">
        <v>3.3</v>
      </c>
      <c r="Z50">
        <v>3.3</v>
      </c>
      <c r="AA50">
        <v>94</v>
      </c>
      <c r="AL50">
        <v>9</v>
      </c>
      <c r="AM50">
        <v>22</v>
      </c>
      <c r="AN50">
        <v>14</v>
      </c>
      <c r="AO50" s="3">
        <v>41730</v>
      </c>
      <c r="AP50" s="3">
        <v>43565</v>
      </c>
      <c r="AQ50" t="s">
        <v>239</v>
      </c>
      <c r="AR50" t="s">
        <v>336</v>
      </c>
    </row>
    <row r="51" spans="1:44" hidden="1" x14ac:dyDescent="0.3">
      <c r="A51" t="b">
        <f>AND($H51="Heat Pump",$K51&lt;=Summary!$B$3)</f>
        <v>0</v>
      </c>
      <c r="B51">
        <v>2317913</v>
      </c>
      <c r="C51" t="s">
        <v>210</v>
      </c>
      <c r="D51" t="s">
        <v>52</v>
      </c>
      <c r="E51" t="s">
        <v>337</v>
      </c>
      <c r="F51" t="s">
        <v>337</v>
      </c>
      <c r="H51" t="s">
        <v>213</v>
      </c>
      <c r="I51" t="s">
        <v>218</v>
      </c>
      <c r="K51">
        <v>1</v>
      </c>
      <c r="O51">
        <v>0</v>
      </c>
      <c r="T51">
        <v>120000</v>
      </c>
      <c r="U51">
        <v>0.91</v>
      </c>
      <c r="V51">
        <v>175</v>
      </c>
      <c r="W51">
        <v>191.46608315099999</v>
      </c>
      <c r="Y51">
        <v>3.5</v>
      </c>
      <c r="Z51">
        <v>3.5</v>
      </c>
      <c r="AA51">
        <v>96</v>
      </c>
      <c r="AL51">
        <v>9</v>
      </c>
      <c r="AM51">
        <v>22</v>
      </c>
      <c r="AN51">
        <v>14</v>
      </c>
      <c r="AO51" s="3">
        <v>41730</v>
      </c>
      <c r="AP51" s="3">
        <v>43565</v>
      </c>
      <c r="AQ51" t="s">
        <v>239</v>
      </c>
      <c r="AR51" t="s">
        <v>338</v>
      </c>
    </row>
    <row r="52" spans="1:44" hidden="1" x14ac:dyDescent="0.3">
      <c r="A52" t="b">
        <f>AND($H52="Heat Pump",$K52&lt;=Summary!$B$3)</f>
        <v>0</v>
      </c>
      <c r="B52">
        <v>2318158</v>
      </c>
      <c r="C52" t="s">
        <v>210</v>
      </c>
      <c r="D52" t="s">
        <v>52</v>
      </c>
      <c r="E52" t="s">
        <v>339</v>
      </c>
      <c r="F52" t="s">
        <v>339</v>
      </c>
      <c r="H52" t="s">
        <v>213</v>
      </c>
      <c r="I52" t="s">
        <v>218</v>
      </c>
      <c r="K52">
        <v>1</v>
      </c>
      <c r="O52">
        <v>3</v>
      </c>
      <c r="P52">
        <v>4</v>
      </c>
      <c r="T52">
        <v>120000</v>
      </c>
      <c r="U52">
        <v>0.9</v>
      </c>
      <c r="V52">
        <v>175</v>
      </c>
      <c r="W52">
        <v>191.46608315099999</v>
      </c>
      <c r="Y52">
        <v>3.3</v>
      </c>
      <c r="Z52">
        <v>3.3</v>
      </c>
      <c r="AA52">
        <v>94</v>
      </c>
      <c r="AL52">
        <v>9</v>
      </c>
      <c r="AM52">
        <v>22</v>
      </c>
      <c r="AN52">
        <v>14</v>
      </c>
      <c r="AO52" s="3">
        <v>41730</v>
      </c>
      <c r="AP52" s="3">
        <v>43565</v>
      </c>
      <c r="AQ52" t="s">
        <v>239</v>
      </c>
      <c r="AR52" t="s">
        <v>340</v>
      </c>
    </row>
    <row r="53" spans="1:44" hidden="1" x14ac:dyDescent="0.3">
      <c r="A53" t="b">
        <f>AND($H53="Heat Pump",$K53&lt;=Summary!$B$3)</f>
        <v>0</v>
      </c>
      <c r="B53">
        <v>2356015</v>
      </c>
      <c r="C53" t="s">
        <v>210</v>
      </c>
      <c r="D53" t="s">
        <v>52</v>
      </c>
      <c r="E53" t="s">
        <v>341</v>
      </c>
      <c r="F53" t="s">
        <v>341</v>
      </c>
      <c r="H53" t="s">
        <v>213</v>
      </c>
      <c r="I53" t="s">
        <v>214</v>
      </c>
      <c r="K53">
        <v>0</v>
      </c>
      <c r="L53">
        <v>28</v>
      </c>
      <c r="M53">
        <v>1</v>
      </c>
      <c r="N53">
        <v>1</v>
      </c>
      <c r="O53">
        <v>2</v>
      </c>
      <c r="P53">
        <v>3</v>
      </c>
      <c r="T53">
        <v>160000</v>
      </c>
      <c r="U53">
        <v>0.93</v>
      </c>
      <c r="V53">
        <v>182</v>
      </c>
      <c r="Y53">
        <v>4.5999999999999996</v>
      </c>
      <c r="Z53">
        <v>4.5999999999999996</v>
      </c>
      <c r="AA53">
        <v>95</v>
      </c>
      <c r="AL53">
        <v>12</v>
      </c>
      <c r="AM53">
        <v>28</v>
      </c>
      <c r="AN53">
        <v>18</v>
      </c>
      <c r="AO53" s="3">
        <v>43862</v>
      </c>
      <c r="AP53" s="3">
        <v>43899</v>
      </c>
      <c r="AQ53" t="s">
        <v>239</v>
      </c>
      <c r="AR53" t="s">
        <v>342</v>
      </c>
    </row>
    <row r="54" spans="1:44" hidden="1" x14ac:dyDescent="0.3">
      <c r="A54" t="b">
        <f>AND($H54="Heat Pump",$K54&lt;=Summary!$B$3)</f>
        <v>0</v>
      </c>
      <c r="B54">
        <v>2356036</v>
      </c>
      <c r="C54" t="s">
        <v>210</v>
      </c>
      <c r="D54" t="s">
        <v>52</v>
      </c>
      <c r="E54" t="s">
        <v>343</v>
      </c>
      <c r="F54" t="s">
        <v>343</v>
      </c>
      <c r="H54" t="s">
        <v>213</v>
      </c>
      <c r="I54" t="s">
        <v>214</v>
      </c>
      <c r="K54">
        <v>0</v>
      </c>
      <c r="L54">
        <v>28</v>
      </c>
      <c r="M54">
        <v>1</v>
      </c>
      <c r="N54">
        <v>1</v>
      </c>
      <c r="O54">
        <v>2</v>
      </c>
      <c r="P54">
        <v>3</v>
      </c>
      <c r="T54">
        <v>180000</v>
      </c>
      <c r="U54">
        <v>0.93</v>
      </c>
      <c r="V54">
        <v>182</v>
      </c>
      <c r="Y54">
        <v>5.0999999999999996</v>
      </c>
      <c r="Z54">
        <v>5.0999999999999996</v>
      </c>
      <c r="AA54">
        <v>96</v>
      </c>
      <c r="AL54">
        <v>12</v>
      </c>
      <c r="AM54">
        <v>28</v>
      </c>
      <c r="AN54">
        <v>18</v>
      </c>
      <c r="AO54" s="3">
        <v>43862</v>
      </c>
      <c r="AP54" s="3">
        <v>43899</v>
      </c>
      <c r="AQ54" t="s">
        <v>239</v>
      </c>
      <c r="AR54" t="s">
        <v>344</v>
      </c>
    </row>
    <row r="55" spans="1:44" hidden="1" x14ac:dyDescent="0.3">
      <c r="A55" t="b">
        <f>AND($H55="Heat Pump",$K55&lt;=Summary!$B$3)</f>
        <v>0</v>
      </c>
      <c r="B55">
        <v>2356029</v>
      </c>
      <c r="C55" t="s">
        <v>210</v>
      </c>
      <c r="D55" t="s">
        <v>52</v>
      </c>
      <c r="E55" t="s">
        <v>345</v>
      </c>
      <c r="F55" t="s">
        <v>345</v>
      </c>
      <c r="H55" t="s">
        <v>213</v>
      </c>
      <c r="I55" t="s">
        <v>214</v>
      </c>
      <c r="K55">
        <v>0</v>
      </c>
      <c r="L55">
        <v>28</v>
      </c>
      <c r="M55">
        <v>1</v>
      </c>
      <c r="N55">
        <v>1</v>
      </c>
      <c r="O55">
        <v>2</v>
      </c>
      <c r="P55">
        <v>3</v>
      </c>
      <c r="T55">
        <v>199000</v>
      </c>
      <c r="U55">
        <v>0.93</v>
      </c>
      <c r="V55">
        <v>182</v>
      </c>
      <c r="Y55">
        <v>5.6</v>
      </c>
      <c r="Z55">
        <v>5.6</v>
      </c>
      <c r="AA55">
        <v>95</v>
      </c>
      <c r="AL55">
        <v>12</v>
      </c>
      <c r="AM55">
        <v>28</v>
      </c>
      <c r="AN55">
        <v>18</v>
      </c>
      <c r="AO55" s="3">
        <v>43862</v>
      </c>
      <c r="AP55" s="3">
        <v>43899</v>
      </c>
      <c r="AQ55" t="s">
        <v>239</v>
      </c>
      <c r="AR55" t="s">
        <v>346</v>
      </c>
    </row>
    <row r="56" spans="1:44" hidden="1" x14ac:dyDescent="0.3">
      <c r="A56" t="b">
        <f>AND($H56="Heat Pump",$K56&lt;=Summary!$B$3)</f>
        <v>0</v>
      </c>
      <c r="B56">
        <v>2317987</v>
      </c>
      <c r="C56" t="s">
        <v>210</v>
      </c>
      <c r="D56" t="s">
        <v>52</v>
      </c>
      <c r="E56" t="s">
        <v>347</v>
      </c>
      <c r="F56" t="s">
        <v>347</v>
      </c>
      <c r="H56" t="s">
        <v>213</v>
      </c>
      <c r="I56" t="s">
        <v>214</v>
      </c>
      <c r="K56">
        <v>1</v>
      </c>
      <c r="O56">
        <v>0</v>
      </c>
      <c r="T56">
        <v>160000</v>
      </c>
      <c r="U56">
        <v>0.95</v>
      </c>
      <c r="V56">
        <v>159</v>
      </c>
      <c r="Y56">
        <v>4.7</v>
      </c>
      <c r="Z56">
        <v>4.7</v>
      </c>
      <c r="AA56">
        <v>96</v>
      </c>
      <c r="AL56">
        <v>11</v>
      </c>
      <c r="AM56">
        <v>22</v>
      </c>
      <c r="AN56">
        <v>18</v>
      </c>
      <c r="AO56" s="3">
        <v>41122</v>
      </c>
      <c r="AP56" s="3">
        <v>43565</v>
      </c>
      <c r="AQ56" t="s">
        <v>215</v>
      </c>
      <c r="AR56" t="s">
        <v>348</v>
      </c>
    </row>
    <row r="57" spans="1:44" hidden="1" x14ac:dyDescent="0.3">
      <c r="A57" t="b">
        <f>AND($H57="Heat Pump",$K57&lt;=Summary!$B$3)</f>
        <v>0</v>
      </c>
      <c r="B57">
        <v>2318104</v>
      </c>
      <c r="C57" t="s">
        <v>210</v>
      </c>
      <c r="D57" t="s">
        <v>52</v>
      </c>
      <c r="E57" t="s">
        <v>349</v>
      </c>
      <c r="F57" t="s">
        <v>349</v>
      </c>
      <c r="H57" t="s">
        <v>213</v>
      </c>
      <c r="I57" t="s">
        <v>214</v>
      </c>
      <c r="K57">
        <v>1</v>
      </c>
      <c r="O57">
        <v>3</v>
      </c>
      <c r="T57">
        <v>160000</v>
      </c>
      <c r="U57">
        <v>0.94</v>
      </c>
      <c r="V57">
        <v>159</v>
      </c>
      <c r="Y57">
        <v>4.7</v>
      </c>
      <c r="Z57">
        <v>4.7</v>
      </c>
      <c r="AA57">
        <v>97</v>
      </c>
      <c r="AL57">
        <v>11</v>
      </c>
      <c r="AM57">
        <v>22</v>
      </c>
      <c r="AN57">
        <v>18</v>
      </c>
      <c r="AO57" s="3">
        <v>41122</v>
      </c>
      <c r="AP57" s="3">
        <v>43565</v>
      </c>
      <c r="AQ57" t="s">
        <v>215</v>
      </c>
      <c r="AR57" t="s">
        <v>350</v>
      </c>
    </row>
    <row r="58" spans="1:44" hidden="1" x14ac:dyDescent="0.3">
      <c r="A58" t="b">
        <f>AND($H58="Heat Pump",$K58&lt;=Summary!$B$3)</f>
        <v>0</v>
      </c>
      <c r="B58">
        <v>2317989</v>
      </c>
      <c r="C58" t="s">
        <v>210</v>
      </c>
      <c r="D58" t="s">
        <v>52</v>
      </c>
      <c r="E58" t="s">
        <v>351</v>
      </c>
      <c r="F58" t="s">
        <v>351</v>
      </c>
      <c r="H58" t="s">
        <v>213</v>
      </c>
      <c r="I58" t="s">
        <v>218</v>
      </c>
      <c r="K58">
        <v>1</v>
      </c>
      <c r="O58">
        <v>0</v>
      </c>
      <c r="T58">
        <v>160000</v>
      </c>
      <c r="U58">
        <v>0.95</v>
      </c>
      <c r="V58">
        <v>159</v>
      </c>
      <c r="W58">
        <v>173.96061269149999</v>
      </c>
      <c r="Y58">
        <v>4.7</v>
      </c>
      <c r="Z58">
        <v>4.7</v>
      </c>
      <c r="AA58">
        <v>96</v>
      </c>
      <c r="AL58">
        <v>11</v>
      </c>
      <c r="AM58">
        <v>22</v>
      </c>
      <c r="AN58">
        <v>18</v>
      </c>
      <c r="AO58" s="3">
        <v>41122</v>
      </c>
      <c r="AP58" s="3">
        <v>43565</v>
      </c>
      <c r="AQ58" t="s">
        <v>215</v>
      </c>
      <c r="AR58" t="s">
        <v>352</v>
      </c>
    </row>
    <row r="59" spans="1:44" hidden="1" x14ac:dyDescent="0.3">
      <c r="A59" t="b">
        <f>AND($H59="Heat Pump",$K59&lt;=Summary!$B$3)</f>
        <v>0</v>
      </c>
      <c r="B59">
        <v>2318107</v>
      </c>
      <c r="C59" t="s">
        <v>210</v>
      </c>
      <c r="D59" t="s">
        <v>52</v>
      </c>
      <c r="E59" t="s">
        <v>353</v>
      </c>
      <c r="F59" t="s">
        <v>354</v>
      </c>
      <c r="H59" t="s">
        <v>213</v>
      </c>
      <c r="I59" t="s">
        <v>218</v>
      </c>
      <c r="K59">
        <v>1</v>
      </c>
      <c r="O59">
        <v>3</v>
      </c>
      <c r="T59">
        <v>160000</v>
      </c>
      <c r="U59">
        <v>0.94</v>
      </c>
      <c r="V59">
        <v>159</v>
      </c>
      <c r="W59">
        <v>173.96061269149999</v>
      </c>
      <c r="Y59">
        <v>4.7</v>
      </c>
      <c r="Z59">
        <v>4.7</v>
      </c>
      <c r="AA59">
        <v>97</v>
      </c>
      <c r="AL59">
        <v>11</v>
      </c>
      <c r="AM59">
        <v>22</v>
      </c>
      <c r="AN59">
        <v>18</v>
      </c>
      <c r="AO59" s="3">
        <v>41122</v>
      </c>
      <c r="AP59" s="3">
        <v>43565</v>
      </c>
      <c r="AQ59" t="s">
        <v>215</v>
      </c>
      <c r="AR59" t="s">
        <v>355</v>
      </c>
    </row>
    <row r="60" spans="1:44" hidden="1" x14ac:dyDescent="0.3">
      <c r="A60" t="b">
        <f>AND($H60="Heat Pump",$K60&lt;=Summary!$B$3)</f>
        <v>0</v>
      </c>
      <c r="B60">
        <v>2317953</v>
      </c>
      <c r="C60" t="s">
        <v>210</v>
      </c>
      <c r="D60" t="s">
        <v>52</v>
      </c>
      <c r="E60" t="s">
        <v>356</v>
      </c>
      <c r="F60" t="s">
        <v>357</v>
      </c>
      <c r="H60" t="s">
        <v>213</v>
      </c>
      <c r="I60" t="s">
        <v>214</v>
      </c>
      <c r="K60">
        <v>1</v>
      </c>
      <c r="O60">
        <v>3</v>
      </c>
      <c r="T60">
        <v>180000</v>
      </c>
      <c r="U60">
        <v>0.94</v>
      </c>
      <c r="V60">
        <v>159</v>
      </c>
      <c r="Y60">
        <v>5.3</v>
      </c>
      <c r="Z60">
        <v>5.3</v>
      </c>
      <c r="AA60">
        <v>97</v>
      </c>
      <c r="AL60">
        <v>11</v>
      </c>
      <c r="AM60">
        <v>22</v>
      </c>
      <c r="AN60">
        <v>18</v>
      </c>
      <c r="AO60" s="3">
        <v>41122</v>
      </c>
      <c r="AP60" s="3">
        <v>43565</v>
      </c>
      <c r="AQ60" t="s">
        <v>215</v>
      </c>
      <c r="AR60" t="s">
        <v>358</v>
      </c>
    </row>
    <row r="61" spans="1:44" hidden="1" x14ac:dyDescent="0.3">
      <c r="A61" t="b">
        <f>AND($H61="Heat Pump",$K61&lt;=Summary!$B$3)</f>
        <v>0</v>
      </c>
      <c r="B61">
        <v>2318071</v>
      </c>
      <c r="C61" t="s">
        <v>210</v>
      </c>
      <c r="D61" t="s">
        <v>52</v>
      </c>
      <c r="E61" t="s">
        <v>359</v>
      </c>
      <c r="F61" t="s">
        <v>360</v>
      </c>
      <c r="H61" t="s">
        <v>213</v>
      </c>
      <c r="I61" t="s">
        <v>214</v>
      </c>
      <c r="K61">
        <v>1</v>
      </c>
      <c r="O61">
        <v>3</v>
      </c>
      <c r="T61">
        <v>180000</v>
      </c>
      <c r="U61">
        <v>0.95</v>
      </c>
      <c r="V61">
        <v>159</v>
      </c>
      <c r="Y61">
        <v>5.4</v>
      </c>
      <c r="Z61">
        <v>5.4</v>
      </c>
      <c r="AA61">
        <v>97</v>
      </c>
      <c r="AL61">
        <v>11</v>
      </c>
      <c r="AM61">
        <v>22</v>
      </c>
      <c r="AN61">
        <v>18</v>
      </c>
      <c r="AO61" s="3">
        <v>41122</v>
      </c>
      <c r="AP61" s="3">
        <v>43565</v>
      </c>
      <c r="AQ61" t="s">
        <v>215</v>
      </c>
      <c r="AR61" t="s">
        <v>361</v>
      </c>
    </row>
    <row r="62" spans="1:44" hidden="1" x14ac:dyDescent="0.3">
      <c r="A62" t="b">
        <f>AND($H62="Heat Pump",$K62&lt;=Summary!$B$3)</f>
        <v>0</v>
      </c>
      <c r="B62">
        <v>2317952</v>
      </c>
      <c r="C62" t="s">
        <v>210</v>
      </c>
      <c r="D62" t="s">
        <v>52</v>
      </c>
      <c r="E62" t="s">
        <v>362</v>
      </c>
      <c r="F62" t="s">
        <v>362</v>
      </c>
      <c r="H62" t="s">
        <v>213</v>
      </c>
      <c r="I62" t="s">
        <v>218</v>
      </c>
      <c r="K62">
        <v>1</v>
      </c>
      <c r="O62">
        <v>0</v>
      </c>
      <c r="T62">
        <v>180000</v>
      </c>
      <c r="U62">
        <v>0.94</v>
      </c>
      <c r="V62">
        <v>159</v>
      </c>
      <c r="W62">
        <v>173.96061269149999</v>
      </c>
      <c r="Y62">
        <v>5.3</v>
      </c>
      <c r="Z62">
        <v>5.3</v>
      </c>
      <c r="AA62">
        <v>97</v>
      </c>
      <c r="AL62">
        <v>11</v>
      </c>
      <c r="AM62">
        <v>22</v>
      </c>
      <c r="AN62">
        <v>18</v>
      </c>
      <c r="AO62" s="3">
        <v>41122</v>
      </c>
      <c r="AP62" s="3">
        <v>43565</v>
      </c>
      <c r="AQ62" t="s">
        <v>215</v>
      </c>
      <c r="AR62" t="s">
        <v>363</v>
      </c>
    </row>
    <row r="63" spans="1:44" hidden="1" x14ac:dyDescent="0.3">
      <c r="A63" t="b">
        <f>AND($H63="Heat Pump",$K63&lt;=Summary!$B$3)</f>
        <v>0</v>
      </c>
      <c r="B63">
        <v>2318072</v>
      </c>
      <c r="C63" t="s">
        <v>210</v>
      </c>
      <c r="D63" t="s">
        <v>52</v>
      </c>
      <c r="E63" t="s">
        <v>357</v>
      </c>
      <c r="F63" t="s">
        <v>364</v>
      </c>
      <c r="H63" t="s">
        <v>213</v>
      </c>
      <c r="I63" t="s">
        <v>218</v>
      </c>
      <c r="K63">
        <v>1</v>
      </c>
      <c r="O63">
        <v>0</v>
      </c>
      <c r="T63">
        <v>180000</v>
      </c>
      <c r="U63">
        <v>0.95</v>
      </c>
      <c r="V63">
        <v>159</v>
      </c>
      <c r="W63">
        <v>173.96061269149999</v>
      </c>
      <c r="Y63">
        <v>5.4</v>
      </c>
      <c r="Z63">
        <v>5.4</v>
      </c>
      <c r="AA63">
        <v>97</v>
      </c>
      <c r="AL63">
        <v>11</v>
      </c>
      <c r="AM63">
        <v>22</v>
      </c>
      <c r="AN63">
        <v>18</v>
      </c>
      <c r="AO63" s="3">
        <v>41122</v>
      </c>
      <c r="AP63" s="3">
        <v>43565</v>
      </c>
      <c r="AQ63" t="s">
        <v>215</v>
      </c>
      <c r="AR63" t="s">
        <v>365</v>
      </c>
    </row>
    <row r="64" spans="1:44" hidden="1" x14ac:dyDescent="0.3">
      <c r="A64" t="b">
        <f>AND($H64="Heat Pump",$K64&lt;=Summary!$B$3)</f>
        <v>0</v>
      </c>
      <c r="B64">
        <v>2317963</v>
      </c>
      <c r="C64" t="s">
        <v>210</v>
      </c>
      <c r="D64" t="s">
        <v>52</v>
      </c>
      <c r="E64" t="s">
        <v>366</v>
      </c>
      <c r="F64" t="s">
        <v>366</v>
      </c>
      <c r="H64" t="s">
        <v>213</v>
      </c>
      <c r="I64" t="s">
        <v>214</v>
      </c>
      <c r="K64">
        <v>1</v>
      </c>
      <c r="L64">
        <v>1</v>
      </c>
      <c r="M64">
        <v>1</v>
      </c>
      <c r="N64">
        <v>1</v>
      </c>
      <c r="O64">
        <v>3</v>
      </c>
      <c r="T64">
        <v>199000</v>
      </c>
      <c r="U64">
        <v>0.95</v>
      </c>
      <c r="V64">
        <v>159</v>
      </c>
      <c r="Y64">
        <v>5.8</v>
      </c>
      <c r="Z64">
        <v>5.8</v>
      </c>
      <c r="AA64">
        <v>96</v>
      </c>
      <c r="AL64">
        <v>11</v>
      </c>
      <c r="AM64">
        <v>22</v>
      </c>
      <c r="AN64">
        <v>18</v>
      </c>
      <c r="AO64" s="3">
        <v>43402</v>
      </c>
      <c r="AP64" s="3">
        <v>43565</v>
      </c>
      <c r="AQ64" t="s">
        <v>215</v>
      </c>
      <c r="AR64" t="s">
        <v>367</v>
      </c>
    </row>
    <row r="65" spans="1:44" hidden="1" x14ac:dyDescent="0.3">
      <c r="A65" t="b">
        <f>AND($H65="Heat Pump",$K65&lt;=Summary!$B$3)</f>
        <v>0</v>
      </c>
      <c r="B65">
        <v>2317931</v>
      </c>
      <c r="C65" t="s">
        <v>210</v>
      </c>
      <c r="D65" t="s">
        <v>52</v>
      </c>
      <c r="E65" t="s">
        <v>368</v>
      </c>
      <c r="F65" t="s">
        <v>369</v>
      </c>
      <c r="H65" t="s">
        <v>213</v>
      </c>
      <c r="I65" t="s">
        <v>214</v>
      </c>
      <c r="K65">
        <v>1</v>
      </c>
      <c r="L65">
        <v>1</v>
      </c>
      <c r="M65">
        <v>1</v>
      </c>
      <c r="N65">
        <v>1</v>
      </c>
      <c r="O65">
        <v>3</v>
      </c>
      <c r="T65">
        <v>199000</v>
      </c>
      <c r="U65">
        <v>0.93</v>
      </c>
      <c r="V65">
        <v>159</v>
      </c>
      <c r="Y65">
        <v>5.8</v>
      </c>
      <c r="Z65">
        <v>5.8</v>
      </c>
      <c r="AA65">
        <v>96</v>
      </c>
      <c r="AL65">
        <v>11</v>
      </c>
      <c r="AM65">
        <v>22</v>
      </c>
      <c r="AN65">
        <v>18</v>
      </c>
      <c r="AO65" s="3">
        <v>43402</v>
      </c>
      <c r="AP65" s="3">
        <v>43565</v>
      </c>
      <c r="AQ65" t="s">
        <v>215</v>
      </c>
      <c r="AR65" t="s">
        <v>370</v>
      </c>
    </row>
    <row r="66" spans="1:44" hidden="1" x14ac:dyDescent="0.3">
      <c r="A66" t="b">
        <f>AND($H66="Heat Pump",$K66&lt;=Summary!$B$3)</f>
        <v>0</v>
      </c>
      <c r="B66">
        <v>2317966</v>
      </c>
      <c r="C66" t="s">
        <v>210</v>
      </c>
      <c r="D66" t="s">
        <v>52</v>
      </c>
      <c r="E66" t="s">
        <v>371</v>
      </c>
      <c r="F66" t="s">
        <v>371</v>
      </c>
      <c r="H66" t="s">
        <v>213</v>
      </c>
      <c r="I66" t="s">
        <v>218</v>
      </c>
      <c r="K66">
        <v>1</v>
      </c>
      <c r="O66">
        <v>0</v>
      </c>
      <c r="T66">
        <v>199000</v>
      </c>
      <c r="U66">
        <v>0.95</v>
      </c>
      <c r="V66">
        <v>159</v>
      </c>
      <c r="W66">
        <v>173.96061269149999</v>
      </c>
      <c r="Y66">
        <v>5.8</v>
      </c>
      <c r="Z66">
        <v>5.8</v>
      </c>
      <c r="AA66">
        <v>96</v>
      </c>
      <c r="AL66">
        <v>11</v>
      </c>
      <c r="AM66">
        <v>22</v>
      </c>
      <c r="AN66">
        <v>18</v>
      </c>
      <c r="AO66" s="3">
        <v>41122</v>
      </c>
      <c r="AP66" s="3">
        <v>43565</v>
      </c>
      <c r="AQ66" t="s">
        <v>215</v>
      </c>
      <c r="AR66" t="s">
        <v>372</v>
      </c>
    </row>
    <row r="67" spans="1:44" hidden="1" x14ac:dyDescent="0.3">
      <c r="A67" t="b">
        <f>AND($H67="Heat Pump",$K67&lt;=Summary!$B$3)</f>
        <v>0</v>
      </c>
      <c r="B67">
        <v>2317933</v>
      </c>
      <c r="C67" t="s">
        <v>210</v>
      </c>
      <c r="D67" t="s">
        <v>52</v>
      </c>
      <c r="E67" t="s">
        <v>373</v>
      </c>
      <c r="F67" t="s">
        <v>374</v>
      </c>
      <c r="H67" t="s">
        <v>213</v>
      </c>
      <c r="I67" t="s">
        <v>218</v>
      </c>
      <c r="K67">
        <v>1</v>
      </c>
      <c r="O67">
        <v>3</v>
      </c>
      <c r="T67">
        <v>199000</v>
      </c>
      <c r="U67">
        <v>0.93</v>
      </c>
      <c r="V67">
        <v>159</v>
      </c>
      <c r="W67">
        <v>173.96061269149999</v>
      </c>
      <c r="Y67">
        <v>5.8</v>
      </c>
      <c r="Z67">
        <v>5.8</v>
      </c>
      <c r="AA67">
        <v>96</v>
      </c>
      <c r="AL67">
        <v>11</v>
      </c>
      <c r="AM67">
        <v>22</v>
      </c>
      <c r="AN67">
        <v>18</v>
      </c>
      <c r="AO67" s="3">
        <v>41122</v>
      </c>
      <c r="AP67" s="3">
        <v>43565</v>
      </c>
      <c r="AQ67" t="s">
        <v>215</v>
      </c>
      <c r="AR67" t="s">
        <v>375</v>
      </c>
    </row>
    <row r="68" spans="1:44" hidden="1" x14ac:dyDescent="0.3">
      <c r="A68" t="b">
        <f>AND($H68="Heat Pump",$K68&lt;=Summary!$B$3)</f>
        <v>0</v>
      </c>
      <c r="B68">
        <v>2338359</v>
      </c>
      <c r="C68" t="s">
        <v>210</v>
      </c>
      <c r="D68" t="s">
        <v>52</v>
      </c>
      <c r="E68" t="s">
        <v>376</v>
      </c>
      <c r="F68" t="s">
        <v>376</v>
      </c>
      <c r="H68" t="s">
        <v>213</v>
      </c>
      <c r="I68" t="s">
        <v>214</v>
      </c>
      <c r="K68">
        <v>1</v>
      </c>
      <c r="L68">
        <v>1</v>
      </c>
      <c r="M68">
        <v>1</v>
      </c>
      <c r="N68">
        <v>1</v>
      </c>
      <c r="O68">
        <v>1</v>
      </c>
      <c r="T68">
        <v>199000</v>
      </c>
      <c r="U68">
        <v>0.95</v>
      </c>
      <c r="Y68">
        <v>5.8</v>
      </c>
      <c r="Z68">
        <v>5.8</v>
      </c>
      <c r="AA68">
        <v>96</v>
      </c>
      <c r="AL68">
        <v>11</v>
      </c>
      <c r="AM68">
        <v>22</v>
      </c>
      <c r="AN68">
        <v>18</v>
      </c>
      <c r="AO68" s="3">
        <v>41122</v>
      </c>
      <c r="AP68" s="3">
        <v>43600</v>
      </c>
      <c r="AQ68" t="s">
        <v>215</v>
      </c>
      <c r="AR68" t="s">
        <v>377</v>
      </c>
    </row>
    <row r="69" spans="1:44" hidden="1" x14ac:dyDescent="0.3">
      <c r="A69" t="b">
        <f>AND($H69="Heat Pump",$K69&lt;=Summary!$B$3)</f>
        <v>0</v>
      </c>
      <c r="B69">
        <v>2338385</v>
      </c>
      <c r="C69" t="s">
        <v>210</v>
      </c>
      <c r="D69" t="s">
        <v>52</v>
      </c>
      <c r="E69" t="s">
        <v>378</v>
      </c>
      <c r="F69" t="s">
        <v>378</v>
      </c>
      <c r="H69" t="s">
        <v>213</v>
      </c>
      <c r="I69" t="s">
        <v>214</v>
      </c>
      <c r="K69">
        <v>1</v>
      </c>
      <c r="L69">
        <v>1</v>
      </c>
      <c r="M69">
        <v>1</v>
      </c>
      <c r="N69">
        <v>1</v>
      </c>
      <c r="O69">
        <v>1</v>
      </c>
      <c r="T69">
        <v>199000</v>
      </c>
      <c r="U69">
        <v>0.93</v>
      </c>
      <c r="Y69">
        <v>5.8</v>
      </c>
      <c r="Z69">
        <v>5.8</v>
      </c>
      <c r="AA69">
        <v>96</v>
      </c>
      <c r="AL69">
        <v>11</v>
      </c>
      <c r="AM69">
        <v>22</v>
      </c>
      <c r="AN69">
        <v>18</v>
      </c>
      <c r="AO69" s="3">
        <v>41122</v>
      </c>
      <c r="AP69" s="3">
        <v>43600</v>
      </c>
      <c r="AQ69" t="s">
        <v>215</v>
      </c>
      <c r="AR69" t="s">
        <v>379</v>
      </c>
    </row>
    <row r="70" spans="1:44" hidden="1" x14ac:dyDescent="0.3">
      <c r="A70" t="b">
        <f>AND($H70="Heat Pump",$K70&lt;=Summary!$B$3)</f>
        <v>0</v>
      </c>
      <c r="B70">
        <v>2338361</v>
      </c>
      <c r="C70" t="s">
        <v>210</v>
      </c>
      <c r="D70" t="s">
        <v>52</v>
      </c>
      <c r="E70" t="s">
        <v>380</v>
      </c>
      <c r="F70" t="s">
        <v>380</v>
      </c>
      <c r="H70" t="s">
        <v>213</v>
      </c>
      <c r="I70" t="s">
        <v>218</v>
      </c>
      <c r="K70">
        <v>1</v>
      </c>
      <c r="L70">
        <v>1</v>
      </c>
      <c r="M70">
        <v>1</v>
      </c>
      <c r="N70">
        <v>1</v>
      </c>
      <c r="O70">
        <v>1</v>
      </c>
      <c r="T70">
        <v>199000</v>
      </c>
      <c r="U70">
        <v>0.95</v>
      </c>
      <c r="Y70">
        <v>5.8</v>
      </c>
      <c r="Z70">
        <v>5.8</v>
      </c>
      <c r="AA70">
        <v>96</v>
      </c>
      <c r="AL70">
        <v>11</v>
      </c>
      <c r="AM70">
        <v>22</v>
      </c>
      <c r="AN70">
        <v>18</v>
      </c>
      <c r="AO70" s="3">
        <v>41122</v>
      </c>
      <c r="AP70" s="3">
        <v>43600</v>
      </c>
      <c r="AQ70" t="s">
        <v>215</v>
      </c>
      <c r="AR70" t="s">
        <v>381</v>
      </c>
    </row>
    <row r="71" spans="1:44" hidden="1" x14ac:dyDescent="0.3">
      <c r="A71" t="b">
        <f>AND($H71="Heat Pump",$K71&lt;=Summary!$B$3)</f>
        <v>0</v>
      </c>
      <c r="B71">
        <v>2338395</v>
      </c>
      <c r="C71" t="s">
        <v>210</v>
      </c>
      <c r="D71" t="s">
        <v>52</v>
      </c>
      <c r="E71" t="s">
        <v>382</v>
      </c>
      <c r="F71" t="s">
        <v>382</v>
      </c>
      <c r="H71" t="s">
        <v>213</v>
      </c>
      <c r="I71" t="s">
        <v>218</v>
      </c>
      <c r="K71">
        <v>1</v>
      </c>
      <c r="L71">
        <v>1</v>
      </c>
      <c r="M71">
        <v>1</v>
      </c>
      <c r="N71">
        <v>1</v>
      </c>
      <c r="O71">
        <v>1</v>
      </c>
      <c r="T71">
        <v>199000</v>
      </c>
      <c r="U71">
        <v>0.93</v>
      </c>
      <c r="Y71">
        <v>5.8</v>
      </c>
      <c r="Z71">
        <v>5.8</v>
      </c>
      <c r="AA71">
        <v>96</v>
      </c>
      <c r="AL71">
        <v>11</v>
      </c>
      <c r="AM71">
        <v>22</v>
      </c>
      <c r="AN71">
        <v>18</v>
      </c>
      <c r="AO71" s="3">
        <v>41122</v>
      </c>
      <c r="AP71" s="3">
        <v>43600</v>
      </c>
      <c r="AQ71" t="s">
        <v>215</v>
      </c>
      <c r="AR71" t="s">
        <v>383</v>
      </c>
    </row>
    <row r="72" spans="1:44" hidden="1" x14ac:dyDescent="0.3">
      <c r="A72" t="b">
        <f>AND($H72="Heat Pump",$K72&lt;=Summary!$B$3)</f>
        <v>0</v>
      </c>
      <c r="B72">
        <v>2316547</v>
      </c>
      <c r="C72" t="s">
        <v>210</v>
      </c>
      <c r="D72" t="s">
        <v>52</v>
      </c>
      <c r="E72" t="s">
        <v>248</v>
      </c>
      <c r="F72" t="s">
        <v>384</v>
      </c>
      <c r="H72" t="s">
        <v>238</v>
      </c>
      <c r="I72" t="s">
        <v>214</v>
      </c>
      <c r="K72">
        <v>38</v>
      </c>
      <c r="L72">
        <v>58</v>
      </c>
      <c r="M72">
        <v>64</v>
      </c>
      <c r="N72">
        <v>20</v>
      </c>
      <c r="O72">
        <v>3</v>
      </c>
      <c r="T72">
        <v>40000</v>
      </c>
      <c r="U72">
        <v>0.65</v>
      </c>
      <c r="V72">
        <v>224</v>
      </c>
      <c r="X72">
        <v>68</v>
      </c>
      <c r="AA72">
        <v>73</v>
      </c>
      <c r="AO72" s="3">
        <v>42737</v>
      </c>
      <c r="AP72" s="3">
        <v>43565</v>
      </c>
      <c r="AQ72" t="s">
        <v>239</v>
      </c>
      <c r="AR72" t="s">
        <v>385</v>
      </c>
    </row>
    <row r="73" spans="1:44" hidden="1" x14ac:dyDescent="0.3">
      <c r="A73" t="b">
        <f>AND($H73="Heat Pump",$K73&lt;=Summary!$B$3)</f>
        <v>0</v>
      </c>
      <c r="B73">
        <v>2316569</v>
      </c>
      <c r="C73" t="s">
        <v>210</v>
      </c>
      <c r="D73" t="s">
        <v>52</v>
      </c>
      <c r="E73" t="s">
        <v>248</v>
      </c>
      <c r="F73" t="s">
        <v>386</v>
      </c>
      <c r="H73" t="s">
        <v>238</v>
      </c>
      <c r="I73" t="s">
        <v>214</v>
      </c>
      <c r="K73">
        <v>48</v>
      </c>
      <c r="L73">
        <v>57</v>
      </c>
      <c r="M73">
        <v>64</v>
      </c>
      <c r="N73">
        <v>22</v>
      </c>
      <c r="O73">
        <v>3</v>
      </c>
      <c r="T73">
        <v>40000</v>
      </c>
      <c r="U73">
        <v>0.7</v>
      </c>
      <c r="V73">
        <v>224</v>
      </c>
      <c r="X73">
        <v>83</v>
      </c>
      <c r="AA73">
        <v>73</v>
      </c>
      <c r="AO73" s="3">
        <v>42737</v>
      </c>
      <c r="AP73" s="3">
        <v>43565</v>
      </c>
      <c r="AQ73" t="s">
        <v>239</v>
      </c>
      <c r="AR73" t="s">
        <v>387</v>
      </c>
    </row>
    <row r="74" spans="1:44" hidden="1" x14ac:dyDescent="0.3">
      <c r="A74" t="b">
        <f>AND($H74="Heat Pump",$K74&lt;=Summary!$B$3)</f>
        <v>0</v>
      </c>
      <c r="B74">
        <v>2367143</v>
      </c>
      <c r="C74" t="s">
        <v>210</v>
      </c>
      <c r="D74" t="s">
        <v>52</v>
      </c>
      <c r="E74" t="s">
        <v>224</v>
      </c>
      <c r="F74" t="s">
        <v>159</v>
      </c>
      <c r="H74" t="s">
        <v>224</v>
      </c>
      <c r="I74" t="s">
        <v>225</v>
      </c>
      <c r="K74">
        <v>46</v>
      </c>
      <c r="L74">
        <v>63</v>
      </c>
      <c r="N74">
        <v>15</v>
      </c>
      <c r="Q74">
        <v>4.5</v>
      </c>
      <c r="R74">
        <v>240</v>
      </c>
      <c r="T74">
        <v>0</v>
      </c>
      <c r="U74">
        <v>3.45</v>
      </c>
      <c r="X74">
        <v>66</v>
      </c>
      <c r="AA74">
        <v>407</v>
      </c>
      <c r="AO74" s="3">
        <v>43560</v>
      </c>
      <c r="AP74" s="3">
        <v>44113</v>
      </c>
      <c r="AQ74" t="s">
        <v>239</v>
      </c>
      <c r="AR74" t="s">
        <v>388</v>
      </c>
    </row>
    <row r="75" spans="1:44" hidden="1" x14ac:dyDescent="0.3">
      <c r="A75" t="b">
        <f>AND($H75="Heat Pump",$K75&lt;=Summary!$B$3)</f>
        <v>0</v>
      </c>
      <c r="B75">
        <v>2317219</v>
      </c>
      <c r="C75" t="s">
        <v>210</v>
      </c>
      <c r="D75" t="s">
        <v>52</v>
      </c>
      <c r="E75" t="s">
        <v>227</v>
      </c>
      <c r="F75" t="s">
        <v>389</v>
      </c>
      <c r="H75" t="s">
        <v>224</v>
      </c>
      <c r="I75" t="s">
        <v>225</v>
      </c>
      <c r="K75">
        <v>46</v>
      </c>
      <c r="L75">
        <v>63</v>
      </c>
      <c r="N75">
        <v>23</v>
      </c>
      <c r="Q75">
        <v>4.5</v>
      </c>
      <c r="R75">
        <v>240</v>
      </c>
      <c r="S75">
        <v>1516</v>
      </c>
      <c r="T75">
        <v>0</v>
      </c>
      <c r="U75">
        <v>3.42</v>
      </c>
      <c r="X75">
        <v>66</v>
      </c>
      <c r="AA75">
        <v>407</v>
      </c>
      <c r="AM75">
        <v>63</v>
      </c>
      <c r="AO75" s="3">
        <v>42146</v>
      </c>
      <c r="AP75" s="3">
        <v>43648</v>
      </c>
      <c r="AQ75" t="s">
        <v>239</v>
      </c>
      <c r="AR75" t="s">
        <v>390</v>
      </c>
    </row>
    <row r="76" spans="1:44" hidden="1" x14ac:dyDescent="0.3">
      <c r="A76" t="b">
        <f>AND($H76="Heat Pump",$K76&lt;=Summary!$B$3)</f>
        <v>0</v>
      </c>
      <c r="B76">
        <v>2316573</v>
      </c>
      <c r="C76" t="s">
        <v>210</v>
      </c>
      <c r="D76" t="s">
        <v>52</v>
      </c>
      <c r="E76" t="s">
        <v>227</v>
      </c>
      <c r="F76" t="s">
        <v>391</v>
      </c>
      <c r="H76" t="s">
        <v>224</v>
      </c>
      <c r="I76" t="s">
        <v>225</v>
      </c>
      <c r="K76">
        <v>46</v>
      </c>
      <c r="L76">
        <v>46</v>
      </c>
      <c r="N76">
        <v>15</v>
      </c>
      <c r="Q76">
        <v>4.5</v>
      </c>
      <c r="R76">
        <v>240</v>
      </c>
      <c r="S76">
        <v>1516</v>
      </c>
      <c r="T76">
        <v>0</v>
      </c>
      <c r="U76">
        <v>3.42</v>
      </c>
      <c r="X76">
        <v>66</v>
      </c>
      <c r="AA76">
        <v>407</v>
      </c>
      <c r="AM76">
        <v>63</v>
      </c>
      <c r="AO76" s="3">
        <v>42517</v>
      </c>
      <c r="AP76" s="3">
        <v>43565</v>
      </c>
      <c r="AQ76" t="s">
        <v>239</v>
      </c>
      <c r="AR76" t="s">
        <v>392</v>
      </c>
    </row>
    <row r="77" spans="1:44" hidden="1" x14ac:dyDescent="0.3">
      <c r="A77" t="b">
        <f>AND($H77="Heat Pump",$K77&lt;=Summary!$B$3)</f>
        <v>0</v>
      </c>
      <c r="B77">
        <v>2367142</v>
      </c>
      <c r="C77" t="s">
        <v>210</v>
      </c>
      <c r="D77" t="s">
        <v>52</v>
      </c>
      <c r="E77" t="s">
        <v>224</v>
      </c>
      <c r="F77" t="s">
        <v>160</v>
      </c>
      <c r="H77" t="s">
        <v>224</v>
      </c>
      <c r="I77" t="s">
        <v>225</v>
      </c>
      <c r="K77">
        <v>67</v>
      </c>
      <c r="L77">
        <v>61</v>
      </c>
      <c r="N77">
        <v>23</v>
      </c>
      <c r="Q77">
        <v>4.5</v>
      </c>
      <c r="R77">
        <v>240</v>
      </c>
      <c r="T77">
        <v>0</v>
      </c>
      <c r="U77">
        <v>3.45</v>
      </c>
      <c r="X77">
        <v>79</v>
      </c>
      <c r="AA77">
        <v>265</v>
      </c>
      <c r="AO77" s="3">
        <v>43560</v>
      </c>
      <c r="AP77" s="3">
        <v>44113</v>
      </c>
      <c r="AQ77" t="s">
        <v>239</v>
      </c>
      <c r="AR77" t="s">
        <v>393</v>
      </c>
    </row>
    <row r="78" spans="1:44" hidden="1" x14ac:dyDescent="0.3">
      <c r="A78" t="b">
        <f>AND($H78="Heat Pump",$K78&lt;=Summary!$B$3)</f>
        <v>0</v>
      </c>
      <c r="B78">
        <v>2317179</v>
      </c>
      <c r="C78" t="s">
        <v>210</v>
      </c>
      <c r="D78" t="s">
        <v>52</v>
      </c>
      <c r="E78" t="s">
        <v>227</v>
      </c>
      <c r="F78" t="s">
        <v>394</v>
      </c>
      <c r="H78" t="s">
        <v>224</v>
      </c>
      <c r="I78" t="s">
        <v>225</v>
      </c>
      <c r="K78">
        <v>67</v>
      </c>
      <c r="L78">
        <v>44</v>
      </c>
      <c r="N78">
        <v>23</v>
      </c>
      <c r="Q78">
        <v>4.5</v>
      </c>
      <c r="R78">
        <v>240</v>
      </c>
      <c r="S78">
        <v>1562</v>
      </c>
      <c r="T78">
        <v>0</v>
      </c>
      <c r="U78">
        <v>3.52</v>
      </c>
      <c r="X78">
        <v>66</v>
      </c>
      <c r="AA78">
        <v>265</v>
      </c>
      <c r="AO78" s="3">
        <v>42146</v>
      </c>
      <c r="AP78" s="3">
        <v>43646</v>
      </c>
      <c r="AQ78" t="s">
        <v>239</v>
      </c>
      <c r="AR78" t="s">
        <v>395</v>
      </c>
    </row>
    <row r="79" spans="1:44" hidden="1" x14ac:dyDescent="0.3">
      <c r="A79" t="b">
        <f>AND($H79="Heat Pump",$K79&lt;=Summary!$B$3)</f>
        <v>0</v>
      </c>
      <c r="B79">
        <v>2316577</v>
      </c>
      <c r="C79" t="s">
        <v>210</v>
      </c>
      <c r="D79" t="s">
        <v>52</v>
      </c>
      <c r="E79" t="s">
        <v>227</v>
      </c>
      <c r="F79" t="s">
        <v>396</v>
      </c>
      <c r="H79" t="s">
        <v>224</v>
      </c>
      <c r="I79" t="s">
        <v>225</v>
      </c>
      <c r="K79">
        <v>67</v>
      </c>
      <c r="L79">
        <v>44</v>
      </c>
      <c r="N79">
        <v>23</v>
      </c>
      <c r="Q79">
        <v>4.5</v>
      </c>
      <c r="R79">
        <v>240</v>
      </c>
      <c r="S79">
        <v>1562</v>
      </c>
      <c r="T79">
        <v>0</v>
      </c>
      <c r="U79">
        <v>3</v>
      </c>
      <c r="X79">
        <v>79</v>
      </c>
      <c r="AA79">
        <v>265</v>
      </c>
      <c r="AM79">
        <v>61</v>
      </c>
      <c r="AO79" s="3">
        <v>42517</v>
      </c>
      <c r="AP79" s="3">
        <v>43565</v>
      </c>
      <c r="AQ79" t="s">
        <v>239</v>
      </c>
      <c r="AR79" t="s">
        <v>397</v>
      </c>
    </row>
    <row r="80" spans="1:44" hidden="1" x14ac:dyDescent="0.3">
      <c r="A80" t="b">
        <f>AND($H80="Heat Pump",$K80&lt;=Summary!$B$3)</f>
        <v>0</v>
      </c>
      <c r="B80">
        <v>2367145</v>
      </c>
      <c r="C80" t="s">
        <v>210</v>
      </c>
      <c r="D80" t="s">
        <v>52</v>
      </c>
      <c r="E80" t="s">
        <v>224</v>
      </c>
      <c r="F80" t="s">
        <v>161</v>
      </c>
      <c r="H80" t="s">
        <v>224</v>
      </c>
      <c r="I80" t="s">
        <v>225</v>
      </c>
      <c r="K80">
        <v>82</v>
      </c>
      <c r="L80">
        <v>69</v>
      </c>
      <c r="N80">
        <v>27</v>
      </c>
      <c r="Q80">
        <v>4.5</v>
      </c>
      <c r="R80">
        <v>240</v>
      </c>
      <c r="T80">
        <v>0</v>
      </c>
      <c r="U80">
        <v>3.45</v>
      </c>
      <c r="X80">
        <v>86</v>
      </c>
      <c r="AA80">
        <v>233</v>
      </c>
      <c r="AO80" s="3">
        <v>43560</v>
      </c>
      <c r="AP80" s="3">
        <v>44113</v>
      </c>
      <c r="AQ80" t="s">
        <v>239</v>
      </c>
      <c r="AR80" t="s">
        <v>398</v>
      </c>
    </row>
    <row r="81" spans="1:44" hidden="1" x14ac:dyDescent="0.3">
      <c r="A81" t="b">
        <f>AND($H81="Heat Pump",$K81&lt;=Summary!$B$3)</f>
        <v>0</v>
      </c>
      <c r="B81">
        <v>2317186</v>
      </c>
      <c r="C81" t="s">
        <v>210</v>
      </c>
      <c r="D81" t="s">
        <v>52</v>
      </c>
      <c r="E81" t="s">
        <v>227</v>
      </c>
      <c r="F81" t="s">
        <v>399</v>
      </c>
      <c r="H81" t="s">
        <v>224</v>
      </c>
      <c r="I81" t="s">
        <v>225</v>
      </c>
      <c r="K81">
        <v>82</v>
      </c>
      <c r="L81">
        <v>69</v>
      </c>
      <c r="N81">
        <v>27</v>
      </c>
      <c r="Q81">
        <v>4.5</v>
      </c>
      <c r="R81">
        <v>240</v>
      </c>
      <c r="S81">
        <v>1591</v>
      </c>
      <c r="T81">
        <v>0</v>
      </c>
      <c r="U81">
        <v>2.73</v>
      </c>
      <c r="X81">
        <v>84</v>
      </c>
      <c r="AA81">
        <v>233</v>
      </c>
      <c r="AM81">
        <v>69</v>
      </c>
      <c r="AO81" s="3">
        <v>42146</v>
      </c>
      <c r="AP81" s="3">
        <v>43648</v>
      </c>
      <c r="AQ81" t="s">
        <v>239</v>
      </c>
      <c r="AR81" t="s">
        <v>400</v>
      </c>
    </row>
    <row r="82" spans="1:44" hidden="1" x14ac:dyDescent="0.3">
      <c r="A82" t="b">
        <f>AND($H82="Heat Pump",$K82&lt;=Summary!$B$3)</f>
        <v>0</v>
      </c>
      <c r="B82">
        <v>2316581</v>
      </c>
      <c r="C82" t="s">
        <v>210</v>
      </c>
      <c r="D82" t="s">
        <v>52</v>
      </c>
      <c r="E82" t="s">
        <v>227</v>
      </c>
      <c r="F82" t="s">
        <v>401</v>
      </c>
      <c r="H82" t="s">
        <v>224</v>
      </c>
      <c r="I82" t="s">
        <v>225</v>
      </c>
      <c r="K82">
        <v>82</v>
      </c>
      <c r="L82">
        <v>52</v>
      </c>
      <c r="N82">
        <v>23</v>
      </c>
      <c r="Q82">
        <v>4.5</v>
      </c>
      <c r="R82">
        <v>240</v>
      </c>
      <c r="S82">
        <v>1591</v>
      </c>
      <c r="T82">
        <v>0</v>
      </c>
      <c r="U82">
        <v>2.73</v>
      </c>
      <c r="X82">
        <v>84</v>
      </c>
      <c r="AA82">
        <v>233</v>
      </c>
      <c r="AM82">
        <v>69</v>
      </c>
      <c r="AO82" s="3">
        <v>42517</v>
      </c>
      <c r="AP82" s="3">
        <v>43565</v>
      </c>
      <c r="AQ82" t="s">
        <v>239</v>
      </c>
      <c r="AR82" t="s">
        <v>402</v>
      </c>
    </row>
    <row r="83" spans="1:44" hidden="1" x14ac:dyDescent="0.3">
      <c r="A83" t="b">
        <f>AND($H83="Heat Pump",$K83&lt;=Summary!$B$3)</f>
        <v>0</v>
      </c>
      <c r="B83">
        <v>2367147</v>
      </c>
      <c r="C83" t="s">
        <v>210</v>
      </c>
      <c r="D83" t="s">
        <v>52</v>
      </c>
      <c r="E83" t="s">
        <v>224</v>
      </c>
      <c r="F83" t="s">
        <v>153</v>
      </c>
      <c r="H83" t="s">
        <v>224</v>
      </c>
      <c r="I83" t="s">
        <v>225</v>
      </c>
      <c r="K83">
        <v>46</v>
      </c>
      <c r="L83">
        <v>63</v>
      </c>
      <c r="N83">
        <v>15</v>
      </c>
      <c r="Q83">
        <v>4.5</v>
      </c>
      <c r="R83">
        <v>240</v>
      </c>
      <c r="T83">
        <v>0</v>
      </c>
      <c r="U83">
        <v>3.35</v>
      </c>
      <c r="X83">
        <v>66</v>
      </c>
      <c r="AA83">
        <v>407</v>
      </c>
      <c r="AO83" s="3">
        <v>43560</v>
      </c>
      <c r="AP83" s="3">
        <v>44113</v>
      </c>
      <c r="AQ83" t="s">
        <v>239</v>
      </c>
      <c r="AR83" t="s">
        <v>403</v>
      </c>
    </row>
    <row r="84" spans="1:44" hidden="1" x14ac:dyDescent="0.3">
      <c r="A84" t="b">
        <f>AND($H84="Heat Pump",$K84&lt;=Summary!$B$3)</f>
        <v>0</v>
      </c>
      <c r="B84">
        <v>2317121</v>
      </c>
      <c r="C84" t="s">
        <v>210</v>
      </c>
      <c r="D84" t="s">
        <v>52</v>
      </c>
      <c r="E84" t="s">
        <v>227</v>
      </c>
      <c r="F84" t="s">
        <v>404</v>
      </c>
      <c r="H84" t="s">
        <v>224</v>
      </c>
      <c r="I84" t="s">
        <v>225</v>
      </c>
      <c r="K84">
        <v>46</v>
      </c>
      <c r="L84">
        <v>46</v>
      </c>
      <c r="N84">
        <v>15</v>
      </c>
      <c r="Q84">
        <v>4.5</v>
      </c>
      <c r="R84">
        <v>240</v>
      </c>
      <c r="S84">
        <v>1516</v>
      </c>
      <c r="T84">
        <v>0</v>
      </c>
      <c r="U84">
        <v>3.42</v>
      </c>
      <c r="X84">
        <v>66</v>
      </c>
      <c r="AA84">
        <v>407</v>
      </c>
      <c r="AM84">
        <v>63</v>
      </c>
      <c r="AO84" s="3">
        <v>42517</v>
      </c>
      <c r="AP84" s="3">
        <v>43565</v>
      </c>
      <c r="AQ84" t="s">
        <v>239</v>
      </c>
      <c r="AR84" t="s">
        <v>405</v>
      </c>
    </row>
    <row r="85" spans="1:44" hidden="1" x14ac:dyDescent="0.3">
      <c r="A85" t="b">
        <f>AND($H85="Heat Pump",$K85&lt;=Summary!$B$3)</f>
        <v>0</v>
      </c>
      <c r="B85">
        <v>2367146</v>
      </c>
      <c r="C85" t="s">
        <v>210</v>
      </c>
      <c r="D85" t="s">
        <v>52</v>
      </c>
      <c r="E85" t="s">
        <v>224</v>
      </c>
      <c r="F85" t="s">
        <v>155</v>
      </c>
      <c r="H85" t="s">
        <v>224</v>
      </c>
      <c r="I85" t="s">
        <v>225</v>
      </c>
      <c r="K85">
        <v>67</v>
      </c>
      <c r="L85">
        <v>61</v>
      </c>
      <c r="N85">
        <v>23</v>
      </c>
      <c r="Q85">
        <v>4.5</v>
      </c>
      <c r="R85">
        <v>240</v>
      </c>
      <c r="T85">
        <v>0</v>
      </c>
      <c r="U85">
        <v>3.42</v>
      </c>
      <c r="X85">
        <v>79</v>
      </c>
      <c r="AA85">
        <v>265</v>
      </c>
      <c r="AO85" s="3">
        <v>43560</v>
      </c>
      <c r="AP85" s="3">
        <v>44113</v>
      </c>
      <c r="AQ85" t="s">
        <v>239</v>
      </c>
      <c r="AR85" t="s">
        <v>406</v>
      </c>
    </row>
    <row r="86" spans="1:44" hidden="1" x14ac:dyDescent="0.3">
      <c r="A86" t="b">
        <f>AND($H86="Heat Pump",$K86&lt;=Summary!$B$3)</f>
        <v>0</v>
      </c>
      <c r="B86">
        <v>2316582</v>
      </c>
      <c r="C86" t="s">
        <v>210</v>
      </c>
      <c r="D86" t="s">
        <v>52</v>
      </c>
      <c r="E86" t="s">
        <v>227</v>
      </c>
      <c r="F86" t="s">
        <v>407</v>
      </c>
      <c r="H86" t="s">
        <v>224</v>
      </c>
      <c r="I86" t="s">
        <v>225</v>
      </c>
      <c r="K86">
        <v>67</v>
      </c>
      <c r="L86">
        <v>44</v>
      </c>
      <c r="N86">
        <v>23</v>
      </c>
      <c r="Q86">
        <v>4.5</v>
      </c>
      <c r="R86">
        <v>240</v>
      </c>
      <c r="S86">
        <v>1562</v>
      </c>
      <c r="T86">
        <v>0</v>
      </c>
      <c r="U86">
        <v>3</v>
      </c>
      <c r="X86">
        <v>79</v>
      </c>
      <c r="AA86">
        <v>265</v>
      </c>
      <c r="AM86">
        <v>61</v>
      </c>
      <c r="AO86" s="3">
        <v>42517</v>
      </c>
      <c r="AP86" s="3">
        <v>43565</v>
      </c>
      <c r="AQ86" t="s">
        <v>239</v>
      </c>
      <c r="AR86" t="s">
        <v>408</v>
      </c>
    </row>
    <row r="87" spans="1:44" hidden="1" x14ac:dyDescent="0.3">
      <c r="A87" t="b">
        <f>AND($H87="Heat Pump",$K87&lt;=Summary!$B$3)</f>
        <v>0</v>
      </c>
      <c r="B87">
        <v>2367144</v>
      </c>
      <c r="C87" t="s">
        <v>210</v>
      </c>
      <c r="D87" t="s">
        <v>52</v>
      </c>
      <c r="E87" t="s">
        <v>224</v>
      </c>
      <c r="F87" t="s">
        <v>157</v>
      </c>
      <c r="H87" t="s">
        <v>224</v>
      </c>
      <c r="I87" t="s">
        <v>225</v>
      </c>
      <c r="K87">
        <v>82</v>
      </c>
      <c r="L87">
        <v>69</v>
      </c>
      <c r="N87">
        <v>27</v>
      </c>
      <c r="Q87">
        <v>4.5</v>
      </c>
      <c r="R87">
        <v>240</v>
      </c>
      <c r="T87">
        <v>0</v>
      </c>
      <c r="U87">
        <v>3.45</v>
      </c>
      <c r="X87">
        <v>84</v>
      </c>
      <c r="AA87">
        <v>233</v>
      </c>
      <c r="AO87" s="3">
        <v>43560</v>
      </c>
      <c r="AP87" s="3">
        <v>44113</v>
      </c>
      <c r="AQ87" t="s">
        <v>239</v>
      </c>
      <c r="AR87" t="s">
        <v>409</v>
      </c>
    </row>
    <row r="88" spans="1:44" hidden="1" x14ac:dyDescent="0.3">
      <c r="A88" t="b">
        <f>AND($H88="Heat Pump",$K88&lt;=Summary!$B$3)</f>
        <v>0</v>
      </c>
      <c r="B88">
        <v>2316548</v>
      </c>
      <c r="C88" t="s">
        <v>210</v>
      </c>
      <c r="D88" t="s">
        <v>52</v>
      </c>
      <c r="E88" t="s">
        <v>227</v>
      </c>
      <c r="F88" t="s">
        <v>410</v>
      </c>
      <c r="H88" t="s">
        <v>224</v>
      </c>
      <c r="I88" t="s">
        <v>225</v>
      </c>
      <c r="K88">
        <v>82</v>
      </c>
      <c r="L88">
        <v>52</v>
      </c>
      <c r="N88">
        <v>23</v>
      </c>
      <c r="Q88">
        <v>4.5</v>
      </c>
      <c r="R88">
        <v>240</v>
      </c>
      <c r="S88">
        <v>1591</v>
      </c>
      <c r="T88">
        <v>0</v>
      </c>
      <c r="U88">
        <v>2.73</v>
      </c>
      <c r="X88">
        <v>84</v>
      </c>
      <c r="AA88">
        <v>233</v>
      </c>
      <c r="AM88">
        <v>69</v>
      </c>
      <c r="AO88" s="3">
        <v>42517</v>
      </c>
      <c r="AP88" s="3">
        <v>43565</v>
      </c>
      <c r="AQ88" t="s">
        <v>239</v>
      </c>
      <c r="AR88" t="s">
        <v>411</v>
      </c>
    </row>
    <row r="89" spans="1:44" hidden="1" x14ac:dyDescent="0.3">
      <c r="A89" t="b">
        <f>AND($H89="Heat Pump",$K89&lt;=Summary!$B$3)</f>
        <v>0</v>
      </c>
      <c r="B89">
        <v>2317940</v>
      </c>
      <c r="C89" t="s">
        <v>210</v>
      </c>
      <c r="D89" t="s">
        <v>52</v>
      </c>
      <c r="E89" t="s">
        <v>412</v>
      </c>
      <c r="F89" t="s">
        <v>413</v>
      </c>
      <c r="H89" t="s">
        <v>213</v>
      </c>
      <c r="I89" t="s">
        <v>214</v>
      </c>
      <c r="K89">
        <v>1</v>
      </c>
      <c r="O89">
        <v>4</v>
      </c>
      <c r="P89">
        <v>3</v>
      </c>
      <c r="T89">
        <v>199000</v>
      </c>
      <c r="U89">
        <v>0.93</v>
      </c>
      <c r="V89">
        <v>159</v>
      </c>
      <c r="Y89">
        <v>5.8</v>
      </c>
      <c r="Z89">
        <v>5.8</v>
      </c>
      <c r="AA89">
        <v>96</v>
      </c>
      <c r="AL89">
        <v>11</v>
      </c>
      <c r="AM89">
        <v>22</v>
      </c>
      <c r="AN89">
        <v>18</v>
      </c>
      <c r="AO89" s="3">
        <v>42949</v>
      </c>
      <c r="AP89" s="3">
        <v>43565</v>
      </c>
      <c r="AQ89" t="s">
        <v>215</v>
      </c>
      <c r="AR89" t="s">
        <v>414</v>
      </c>
    </row>
    <row r="90" spans="1:44" hidden="1" x14ac:dyDescent="0.3">
      <c r="A90" t="b">
        <f>AND($H90="Heat Pump",$K90&lt;=Summary!$B$3)</f>
        <v>0</v>
      </c>
      <c r="B90">
        <v>2317944</v>
      </c>
      <c r="C90" t="s">
        <v>210</v>
      </c>
      <c r="D90" t="s">
        <v>52</v>
      </c>
      <c r="E90" t="s">
        <v>415</v>
      </c>
      <c r="F90" t="s">
        <v>416</v>
      </c>
      <c r="H90" t="s">
        <v>213</v>
      </c>
      <c r="I90" t="s">
        <v>218</v>
      </c>
      <c r="K90">
        <v>1</v>
      </c>
      <c r="O90">
        <v>4</v>
      </c>
      <c r="P90">
        <v>3</v>
      </c>
      <c r="T90">
        <v>199000</v>
      </c>
      <c r="U90">
        <v>0.93</v>
      </c>
      <c r="V90">
        <v>174</v>
      </c>
      <c r="W90">
        <v>190.3719912473</v>
      </c>
      <c r="Y90">
        <v>5.8</v>
      </c>
      <c r="Z90">
        <v>5.8</v>
      </c>
      <c r="AA90">
        <v>96</v>
      </c>
      <c r="AL90">
        <v>11</v>
      </c>
      <c r="AM90">
        <v>22</v>
      </c>
      <c r="AN90">
        <v>18</v>
      </c>
      <c r="AO90" s="3">
        <v>42949</v>
      </c>
      <c r="AP90" s="3">
        <v>43565</v>
      </c>
      <c r="AQ90" t="s">
        <v>215</v>
      </c>
      <c r="AR90" t="s">
        <v>417</v>
      </c>
    </row>
    <row r="91" spans="1:44" hidden="1" x14ac:dyDescent="0.3">
      <c r="A91" t="b">
        <f>AND($H91="Heat Pump",$K91&lt;=Summary!$B$3)</f>
        <v>0</v>
      </c>
      <c r="B91">
        <v>2317973</v>
      </c>
      <c r="C91" t="s">
        <v>210</v>
      </c>
      <c r="D91" t="s">
        <v>52</v>
      </c>
      <c r="E91" t="s">
        <v>418</v>
      </c>
      <c r="F91" t="s">
        <v>419</v>
      </c>
      <c r="H91" t="s">
        <v>213</v>
      </c>
      <c r="I91" t="s">
        <v>214</v>
      </c>
      <c r="K91">
        <v>1</v>
      </c>
      <c r="O91">
        <v>4</v>
      </c>
      <c r="P91">
        <v>3</v>
      </c>
      <c r="T91">
        <v>199000</v>
      </c>
      <c r="U91">
        <v>0.95</v>
      </c>
      <c r="V91">
        <v>159</v>
      </c>
      <c r="Y91">
        <v>5.8</v>
      </c>
      <c r="Z91">
        <v>5.8</v>
      </c>
      <c r="AA91">
        <v>96</v>
      </c>
      <c r="AL91">
        <v>11</v>
      </c>
      <c r="AM91">
        <v>22</v>
      </c>
      <c r="AN91">
        <v>18</v>
      </c>
      <c r="AO91" s="3">
        <v>42949</v>
      </c>
      <c r="AP91" s="3">
        <v>43565</v>
      </c>
      <c r="AQ91" t="s">
        <v>215</v>
      </c>
      <c r="AR91" t="s">
        <v>420</v>
      </c>
    </row>
    <row r="92" spans="1:44" hidden="1" x14ac:dyDescent="0.3">
      <c r="A92" t="b">
        <f>AND($H92="Heat Pump",$K92&lt;=Summary!$B$3)</f>
        <v>0</v>
      </c>
      <c r="B92">
        <v>2317977</v>
      </c>
      <c r="C92" t="s">
        <v>210</v>
      </c>
      <c r="D92" t="s">
        <v>52</v>
      </c>
      <c r="E92" t="s">
        <v>421</v>
      </c>
      <c r="F92" t="s">
        <v>421</v>
      </c>
      <c r="H92" t="s">
        <v>213</v>
      </c>
      <c r="I92" t="s">
        <v>218</v>
      </c>
      <c r="K92">
        <v>1</v>
      </c>
      <c r="O92">
        <v>4</v>
      </c>
      <c r="P92">
        <v>3</v>
      </c>
      <c r="T92">
        <v>199000</v>
      </c>
      <c r="U92">
        <v>0.95</v>
      </c>
      <c r="V92">
        <v>174</v>
      </c>
      <c r="W92">
        <v>190.3719912473</v>
      </c>
      <c r="Y92">
        <v>5.8</v>
      </c>
      <c r="Z92">
        <v>5.8</v>
      </c>
      <c r="AA92">
        <v>96</v>
      </c>
      <c r="AL92">
        <v>11</v>
      </c>
      <c r="AM92">
        <v>22</v>
      </c>
      <c r="AN92">
        <v>18</v>
      </c>
      <c r="AO92" s="3">
        <v>42949</v>
      </c>
      <c r="AP92" s="3">
        <v>43565</v>
      </c>
      <c r="AQ92" t="s">
        <v>215</v>
      </c>
      <c r="AR92" t="s">
        <v>422</v>
      </c>
    </row>
    <row r="93" spans="1:44" hidden="1" x14ac:dyDescent="0.3">
      <c r="A93" t="b">
        <f>AND($H93="Heat Pump",$K93&lt;=Summary!$B$3)</f>
        <v>0</v>
      </c>
      <c r="B93">
        <v>2317160</v>
      </c>
      <c r="C93" t="s">
        <v>210</v>
      </c>
      <c r="D93" t="s">
        <v>52</v>
      </c>
      <c r="E93" t="s">
        <v>423</v>
      </c>
      <c r="F93" t="s">
        <v>424</v>
      </c>
      <c r="H93" t="s">
        <v>238</v>
      </c>
      <c r="I93" t="s">
        <v>214</v>
      </c>
      <c r="K93">
        <v>38</v>
      </c>
      <c r="L93">
        <v>41</v>
      </c>
      <c r="M93">
        <v>61</v>
      </c>
      <c r="N93">
        <v>18</v>
      </c>
      <c r="O93">
        <v>2</v>
      </c>
      <c r="P93">
        <v>3</v>
      </c>
      <c r="S93">
        <v>173</v>
      </c>
      <c r="T93">
        <v>40000</v>
      </c>
      <c r="U93">
        <v>0.68</v>
      </c>
      <c r="V93">
        <v>203</v>
      </c>
      <c r="X93">
        <v>74</v>
      </c>
      <c r="AA93">
        <v>79</v>
      </c>
      <c r="AL93">
        <v>30</v>
      </c>
      <c r="AM93">
        <v>50</v>
      </c>
      <c r="AN93">
        <v>22</v>
      </c>
      <c r="AO93" s="3">
        <v>41129</v>
      </c>
      <c r="AP93" s="3">
        <v>43600</v>
      </c>
      <c r="AQ93" t="s">
        <v>239</v>
      </c>
      <c r="AR93" t="s">
        <v>425</v>
      </c>
    </row>
    <row r="94" spans="1:44" hidden="1" x14ac:dyDescent="0.3">
      <c r="A94" t="b">
        <f>AND($H94="Heat Pump",$K94&lt;=Summary!$B$3)</f>
        <v>0</v>
      </c>
      <c r="B94">
        <v>2338821</v>
      </c>
      <c r="C94" t="s">
        <v>210</v>
      </c>
      <c r="D94" t="s">
        <v>52</v>
      </c>
      <c r="E94" t="s">
        <v>426</v>
      </c>
      <c r="F94" t="s">
        <v>427</v>
      </c>
      <c r="H94" t="s">
        <v>238</v>
      </c>
      <c r="I94" t="s">
        <v>314</v>
      </c>
      <c r="K94">
        <v>38</v>
      </c>
      <c r="L94">
        <v>41</v>
      </c>
      <c r="M94">
        <v>61</v>
      </c>
      <c r="N94">
        <v>18</v>
      </c>
      <c r="O94">
        <v>2</v>
      </c>
      <c r="P94">
        <v>3</v>
      </c>
      <c r="T94">
        <v>40000</v>
      </c>
      <c r="U94">
        <v>0.68</v>
      </c>
      <c r="V94">
        <v>203</v>
      </c>
      <c r="X94">
        <v>74</v>
      </c>
      <c r="AA94">
        <v>79</v>
      </c>
      <c r="AO94" s="3">
        <v>43468</v>
      </c>
      <c r="AP94" s="3">
        <v>43609</v>
      </c>
      <c r="AQ94" t="s">
        <v>239</v>
      </c>
      <c r="AR94" t="s">
        <v>428</v>
      </c>
    </row>
    <row r="95" spans="1:44" hidden="1" x14ac:dyDescent="0.3">
      <c r="A95" t="b">
        <f>AND($H95="Heat Pump",$K95&lt;=Summary!$B$3)</f>
        <v>0</v>
      </c>
      <c r="B95">
        <v>2316616</v>
      </c>
      <c r="C95" t="s">
        <v>210</v>
      </c>
      <c r="D95" t="s">
        <v>52</v>
      </c>
      <c r="E95" t="s">
        <v>52</v>
      </c>
      <c r="F95" t="s">
        <v>429</v>
      </c>
      <c r="H95" t="s">
        <v>238</v>
      </c>
      <c r="I95" t="s">
        <v>214</v>
      </c>
      <c r="K95">
        <v>38</v>
      </c>
      <c r="L95">
        <v>41</v>
      </c>
      <c r="M95">
        <v>61</v>
      </c>
      <c r="N95">
        <v>18</v>
      </c>
      <c r="O95">
        <v>2</v>
      </c>
      <c r="P95">
        <v>3</v>
      </c>
      <c r="S95">
        <v>160</v>
      </c>
      <c r="T95">
        <v>40000</v>
      </c>
      <c r="U95">
        <v>0.68</v>
      </c>
      <c r="V95">
        <v>203</v>
      </c>
      <c r="X95">
        <v>74</v>
      </c>
      <c r="AA95">
        <v>79</v>
      </c>
      <c r="AL95">
        <v>30</v>
      </c>
      <c r="AM95">
        <v>50</v>
      </c>
      <c r="AN95">
        <v>22</v>
      </c>
      <c r="AO95" s="3">
        <v>41985</v>
      </c>
      <c r="AP95" s="3">
        <v>43600</v>
      </c>
      <c r="AQ95" t="s">
        <v>239</v>
      </c>
      <c r="AR95" t="s">
        <v>430</v>
      </c>
    </row>
    <row r="96" spans="1:44" hidden="1" x14ac:dyDescent="0.3">
      <c r="A96" t="b">
        <f>AND($H96="Heat Pump",$K96&lt;=Summary!$B$3)</f>
        <v>0</v>
      </c>
      <c r="B96">
        <v>2318214</v>
      </c>
      <c r="C96" t="s">
        <v>210</v>
      </c>
      <c r="D96" t="s">
        <v>52</v>
      </c>
      <c r="E96" t="s">
        <v>52</v>
      </c>
      <c r="F96" t="s">
        <v>431</v>
      </c>
      <c r="H96" t="s">
        <v>238</v>
      </c>
      <c r="I96" t="s">
        <v>218</v>
      </c>
      <c r="K96">
        <v>38</v>
      </c>
      <c r="L96">
        <v>41</v>
      </c>
      <c r="M96">
        <v>61</v>
      </c>
      <c r="N96">
        <v>18</v>
      </c>
      <c r="O96">
        <v>2</v>
      </c>
      <c r="P96">
        <v>3</v>
      </c>
      <c r="S96">
        <v>160</v>
      </c>
      <c r="T96">
        <v>40000</v>
      </c>
      <c r="U96">
        <v>0.68</v>
      </c>
      <c r="V96">
        <v>203</v>
      </c>
      <c r="W96">
        <v>222.10065645509999</v>
      </c>
      <c r="X96">
        <v>74</v>
      </c>
      <c r="AA96">
        <v>79</v>
      </c>
      <c r="AL96">
        <v>30</v>
      </c>
      <c r="AM96">
        <v>50</v>
      </c>
      <c r="AN96">
        <v>22</v>
      </c>
      <c r="AO96" s="3">
        <v>41985</v>
      </c>
      <c r="AP96" s="3">
        <v>43600</v>
      </c>
      <c r="AQ96" t="s">
        <v>239</v>
      </c>
      <c r="AR96" t="s">
        <v>432</v>
      </c>
    </row>
    <row r="97" spans="1:44" hidden="1" x14ac:dyDescent="0.3">
      <c r="A97" t="b">
        <f>AND($H97="Heat Pump",$K97&lt;=Summary!$B$3)</f>
        <v>0</v>
      </c>
      <c r="B97">
        <v>2318215</v>
      </c>
      <c r="C97" t="s">
        <v>210</v>
      </c>
      <c r="D97" t="s">
        <v>52</v>
      </c>
      <c r="E97" t="s">
        <v>52</v>
      </c>
      <c r="F97" t="s">
        <v>433</v>
      </c>
      <c r="H97" t="s">
        <v>238</v>
      </c>
      <c r="I97" t="s">
        <v>218</v>
      </c>
      <c r="K97">
        <v>38</v>
      </c>
      <c r="L97">
        <v>41</v>
      </c>
      <c r="M97">
        <v>61</v>
      </c>
      <c r="N97">
        <v>18</v>
      </c>
      <c r="O97">
        <v>2</v>
      </c>
      <c r="P97">
        <v>3</v>
      </c>
      <c r="S97">
        <v>160</v>
      </c>
      <c r="T97">
        <v>40000</v>
      </c>
      <c r="U97">
        <v>0.68</v>
      </c>
      <c r="V97">
        <v>203</v>
      </c>
      <c r="W97">
        <v>222.10065645509999</v>
      </c>
      <c r="X97">
        <v>74</v>
      </c>
      <c r="AA97">
        <v>79</v>
      </c>
      <c r="AL97">
        <v>30</v>
      </c>
      <c r="AM97">
        <v>50</v>
      </c>
      <c r="AN97">
        <v>22</v>
      </c>
      <c r="AO97" s="3">
        <v>41985</v>
      </c>
      <c r="AP97" s="3">
        <v>43600</v>
      </c>
      <c r="AQ97" t="s">
        <v>239</v>
      </c>
      <c r="AR97" t="s">
        <v>434</v>
      </c>
    </row>
    <row r="98" spans="1:44" hidden="1" x14ac:dyDescent="0.3">
      <c r="A98" t="b">
        <f>AND($H98="Heat Pump",$K98&lt;=Summary!$B$3)</f>
        <v>0</v>
      </c>
      <c r="B98">
        <v>2317162</v>
      </c>
      <c r="C98" t="s">
        <v>210</v>
      </c>
      <c r="D98" t="s">
        <v>52</v>
      </c>
      <c r="E98" t="s">
        <v>435</v>
      </c>
      <c r="F98" t="s">
        <v>436</v>
      </c>
      <c r="H98" t="s">
        <v>238</v>
      </c>
      <c r="I98" t="s">
        <v>214</v>
      </c>
      <c r="K98">
        <v>48</v>
      </c>
      <c r="L98">
        <v>51</v>
      </c>
      <c r="M98">
        <v>70</v>
      </c>
      <c r="N98">
        <v>18</v>
      </c>
      <c r="O98">
        <v>2</v>
      </c>
      <c r="P98">
        <v>3</v>
      </c>
      <c r="S98">
        <v>160</v>
      </c>
      <c r="T98">
        <v>45000</v>
      </c>
      <c r="U98">
        <v>0.72</v>
      </c>
      <c r="V98">
        <v>206</v>
      </c>
      <c r="X98">
        <v>81</v>
      </c>
      <c r="AA98">
        <v>79</v>
      </c>
      <c r="AL98">
        <v>30</v>
      </c>
      <c r="AM98">
        <v>59</v>
      </c>
      <c r="AN98">
        <v>22</v>
      </c>
      <c r="AO98" s="3">
        <v>41129</v>
      </c>
      <c r="AP98" s="3">
        <v>43600</v>
      </c>
      <c r="AQ98" t="s">
        <v>239</v>
      </c>
      <c r="AR98" t="s">
        <v>437</v>
      </c>
    </row>
    <row r="99" spans="1:44" hidden="1" x14ac:dyDescent="0.3">
      <c r="A99" t="b">
        <f>AND($H99="Heat Pump",$K99&lt;=Summary!$B$3)</f>
        <v>0</v>
      </c>
      <c r="B99">
        <v>2338827</v>
      </c>
      <c r="C99" t="s">
        <v>210</v>
      </c>
      <c r="D99" t="s">
        <v>52</v>
      </c>
      <c r="E99" t="s">
        <v>438</v>
      </c>
      <c r="F99" t="s">
        <v>439</v>
      </c>
      <c r="H99" t="s">
        <v>238</v>
      </c>
      <c r="I99" t="s">
        <v>314</v>
      </c>
      <c r="K99">
        <v>48</v>
      </c>
      <c r="L99">
        <v>51</v>
      </c>
      <c r="M99">
        <v>70</v>
      </c>
      <c r="N99">
        <v>18</v>
      </c>
      <c r="O99">
        <v>2</v>
      </c>
      <c r="P99">
        <v>3</v>
      </c>
      <c r="T99">
        <v>45000</v>
      </c>
      <c r="U99">
        <v>0.72</v>
      </c>
      <c r="V99">
        <v>206</v>
      </c>
      <c r="X99">
        <v>81</v>
      </c>
      <c r="AA99">
        <v>79</v>
      </c>
      <c r="AO99" s="3">
        <v>43468</v>
      </c>
      <c r="AP99" s="3">
        <v>43609</v>
      </c>
      <c r="AQ99" t="s">
        <v>239</v>
      </c>
      <c r="AR99" t="s">
        <v>440</v>
      </c>
    </row>
    <row r="100" spans="1:44" hidden="1" x14ac:dyDescent="0.3">
      <c r="A100" t="b">
        <f>AND($H100="Heat Pump",$K100&lt;=Summary!$B$3)</f>
        <v>0</v>
      </c>
      <c r="B100">
        <v>2316608</v>
      </c>
      <c r="C100" t="s">
        <v>210</v>
      </c>
      <c r="D100" t="s">
        <v>52</v>
      </c>
      <c r="E100" t="s">
        <v>52</v>
      </c>
      <c r="F100" t="s">
        <v>441</v>
      </c>
      <c r="H100" t="s">
        <v>238</v>
      </c>
      <c r="I100" t="s">
        <v>214</v>
      </c>
      <c r="K100">
        <v>48</v>
      </c>
      <c r="L100">
        <v>51</v>
      </c>
      <c r="M100">
        <v>70</v>
      </c>
      <c r="N100">
        <v>18</v>
      </c>
      <c r="O100">
        <v>2</v>
      </c>
      <c r="P100">
        <v>3</v>
      </c>
      <c r="S100">
        <v>110</v>
      </c>
      <c r="T100">
        <v>45000</v>
      </c>
      <c r="U100">
        <v>0.72</v>
      </c>
      <c r="V100">
        <v>206</v>
      </c>
      <c r="X100">
        <v>81</v>
      </c>
      <c r="AA100">
        <v>79</v>
      </c>
      <c r="AL100">
        <v>30</v>
      </c>
      <c r="AM100">
        <v>59</v>
      </c>
      <c r="AN100">
        <v>22</v>
      </c>
      <c r="AO100" s="3">
        <v>41985</v>
      </c>
      <c r="AP100" s="3">
        <v>43600</v>
      </c>
      <c r="AQ100" t="s">
        <v>239</v>
      </c>
      <c r="AR100" t="s">
        <v>442</v>
      </c>
    </row>
    <row r="101" spans="1:44" hidden="1" x14ac:dyDescent="0.3">
      <c r="A101" t="b">
        <f>AND($H101="Heat Pump",$K101&lt;=Summary!$B$3)</f>
        <v>0</v>
      </c>
      <c r="B101">
        <v>2318202</v>
      </c>
      <c r="C101" t="s">
        <v>210</v>
      </c>
      <c r="D101" t="s">
        <v>52</v>
      </c>
      <c r="E101" t="s">
        <v>52</v>
      </c>
      <c r="F101" t="s">
        <v>443</v>
      </c>
      <c r="H101" t="s">
        <v>238</v>
      </c>
      <c r="I101" t="s">
        <v>218</v>
      </c>
      <c r="K101">
        <v>48</v>
      </c>
      <c r="L101">
        <v>51</v>
      </c>
      <c r="M101">
        <v>70</v>
      </c>
      <c r="N101">
        <v>18</v>
      </c>
      <c r="O101">
        <v>2</v>
      </c>
      <c r="P101">
        <v>3</v>
      </c>
      <c r="S101">
        <v>110</v>
      </c>
      <c r="T101">
        <v>45000</v>
      </c>
      <c r="U101">
        <v>0.72</v>
      </c>
      <c r="V101">
        <v>206</v>
      </c>
      <c r="W101">
        <v>225.38293216630001</v>
      </c>
      <c r="X101">
        <v>81</v>
      </c>
      <c r="AA101">
        <v>79</v>
      </c>
      <c r="AL101">
        <v>30</v>
      </c>
      <c r="AM101">
        <v>59</v>
      </c>
      <c r="AN101">
        <v>22</v>
      </c>
      <c r="AO101" s="3">
        <v>41985</v>
      </c>
      <c r="AP101" s="3">
        <v>43600</v>
      </c>
      <c r="AQ101" t="s">
        <v>239</v>
      </c>
      <c r="AR101" t="s">
        <v>444</v>
      </c>
    </row>
    <row r="102" spans="1:44" hidden="1" x14ac:dyDescent="0.3">
      <c r="A102" t="b">
        <f>AND($H102="Heat Pump",$K102&lt;=Summary!$B$3)</f>
        <v>0</v>
      </c>
      <c r="B102">
        <v>2318203</v>
      </c>
      <c r="C102" t="s">
        <v>210</v>
      </c>
      <c r="D102" t="s">
        <v>52</v>
      </c>
      <c r="E102" t="s">
        <v>52</v>
      </c>
      <c r="F102" t="s">
        <v>445</v>
      </c>
      <c r="H102" t="s">
        <v>238</v>
      </c>
      <c r="I102" t="s">
        <v>218</v>
      </c>
      <c r="K102">
        <v>48</v>
      </c>
      <c r="L102">
        <v>51</v>
      </c>
      <c r="M102">
        <v>70</v>
      </c>
      <c r="N102">
        <v>18</v>
      </c>
      <c r="O102">
        <v>2</v>
      </c>
      <c r="P102">
        <v>3</v>
      </c>
      <c r="S102">
        <v>110</v>
      </c>
      <c r="T102">
        <v>45000</v>
      </c>
      <c r="U102">
        <v>0.72</v>
      </c>
      <c r="V102">
        <v>206</v>
      </c>
      <c r="W102">
        <v>225.38293216630001</v>
      </c>
      <c r="X102">
        <v>81</v>
      </c>
      <c r="AA102">
        <v>79</v>
      </c>
      <c r="AL102">
        <v>30</v>
      </c>
      <c r="AM102">
        <v>59</v>
      </c>
      <c r="AN102">
        <v>22</v>
      </c>
      <c r="AO102" s="3">
        <v>41985</v>
      </c>
      <c r="AP102" s="3">
        <v>43600</v>
      </c>
      <c r="AQ102" t="s">
        <v>239</v>
      </c>
      <c r="AR102" t="s">
        <v>446</v>
      </c>
    </row>
    <row r="103" spans="1:44" hidden="1" x14ac:dyDescent="0.3">
      <c r="A103" t="b">
        <f>AND($H103="Heat Pump",$K103&lt;=Summary!$B$3)</f>
        <v>0</v>
      </c>
      <c r="B103">
        <v>2317165</v>
      </c>
      <c r="C103" t="s">
        <v>210</v>
      </c>
      <c r="D103" t="s">
        <v>52</v>
      </c>
      <c r="E103" t="s">
        <v>447</v>
      </c>
      <c r="F103" t="s">
        <v>448</v>
      </c>
      <c r="H103" t="s">
        <v>238</v>
      </c>
      <c r="I103" t="s">
        <v>214</v>
      </c>
      <c r="K103">
        <v>48</v>
      </c>
      <c r="L103">
        <v>52</v>
      </c>
      <c r="M103">
        <v>72</v>
      </c>
      <c r="N103">
        <v>18</v>
      </c>
      <c r="O103">
        <v>3</v>
      </c>
      <c r="P103">
        <v>4</v>
      </c>
      <c r="S103">
        <v>110</v>
      </c>
      <c r="T103">
        <v>62000</v>
      </c>
      <c r="U103">
        <v>0.73</v>
      </c>
      <c r="V103">
        <v>198</v>
      </c>
      <c r="X103">
        <v>118</v>
      </c>
      <c r="AA103">
        <v>82</v>
      </c>
      <c r="AL103">
        <v>30</v>
      </c>
      <c r="AM103">
        <v>60</v>
      </c>
      <c r="AN103">
        <v>22</v>
      </c>
      <c r="AO103" s="3">
        <v>41129</v>
      </c>
      <c r="AP103" s="3">
        <v>43600</v>
      </c>
      <c r="AQ103" t="s">
        <v>239</v>
      </c>
      <c r="AR103" t="s">
        <v>449</v>
      </c>
    </row>
    <row r="104" spans="1:44" hidden="1" x14ac:dyDescent="0.3">
      <c r="A104" t="b">
        <f>AND($H104="Heat Pump",$K104&lt;=Summary!$B$3)</f>
        <v>0</v>
      </c>
      <c r="B104">
        <v>2338833</v>
      </c>
      <c r="C104" t="s">
        <v>210</v>
      </c>
      <c r="D104" t="s">
        <v>52</v>
      </c>
      <c r="E104" t="s">
        <v>450</v>
      </c>
      <c r="F104" t="s">
        <v>451</v>
      </c>
      <c r="H104" t="s">
        <v>238</v>
      </c>
      <c r="I104" t="s">
        <v>314</v>
      </c>
      <c r="K104">
        <v>48</v>
      </c>
      <c r="L104">
        <v>52</v>
      </c>
      <c r="M104">
        <v>72</v>
      </c>
      <c r="N104">
        <v>18</v>
      </c>
      <c r="O104">
        <v>3</v>
      </c>
      <c r="P104">
        <v>4</v>
      </c>
      <c r="T104">
        <v>62000</v>
      </c>
      <c r="U104">
        <v>0.73</v>
      </c>
      <c r="V104">
        <v>198</v>
      </c>
      <c r="X104">
        <v>118</v>
      </c>
      <c r="AA104">
        <v>82</v>
      </c>
      <c r="AO104" s="3">
        <v>43468</v>
      </c>
      <c r="AP104" s="3">
        <v>43609</v>
      </c>
      <c r="AQ104" t="s">
        <v>239</v>
      </c>
      <c r="AR104" t="s">
        <v>452</v>
      </c>
    </row>
    <row r="105" spans="1:44" hidden="1" x14ac:dyDescent="0.3">
      <c r="A105" t="b">
        <f>AND($H105="Heat Pump",$K105&lt;=Summary!$B$3)</f>
        <v>0</v>
      </c>
      <c r="B105">
        <v>2318190</v>
      </c>
      <c r="C105" t="s">
        <v>210</v>
      </c>
      <c r="D105" t="s">
        <v>52</v>
      </c>
      <c r="E105" t="s">
        <v>52</v>
      </c>
      <c r="F105" t="s">
        <v>453</v>
      </c>
      <c r="H105" t="s">
        <v>238</v>
      </c>
      <c r="I105" t="s">
        <v>218</v>
      </c>
      <c r="K105">
        <v>48</v>
      </c>
      <c r="L105">
        <v>52</v>
      </c>
      <c r="M105">
        <v>72</v>
      </c>
      <c r="N105">
        <v>18</v>
      </c>
      <c r="O105">
        <v>3</v>
      </c>
      <c r="P105">
        <v>4</v>
      </c>
      <c r="S105">
        <v>115</v>
      </c>
      <c r="T105">
        <v>62000</v>
      </c>
      <c r="U105">
        <v>0.73</v>
      </c>
      <c r="V105">
        <v>198</v>
      </c>
      <c r="W105">
        <v>216.6301969365</v>
      </c>
      <c r="X105">
        <v>118</v>
      </c>
      <c r="AA105">
        <v>82</v>
      </c>
      <c r="AL105">
        <v>30</v>
      </c>
      <c r="AM105">
        <v>60</v>
      </c>
      <c r="AN105">
        <v>22</v>
      </c>
      <c r="AO105" s="3">
        <v>41985</v>
      </c>
      <c r="AP105" s="3">
        <v>43600</v>
      </c>
      <c r="AQ105" t="s">
        <v>239</v>
      </c>
      <c r="AR105" t="s">
        <v>454</v>
      </c>
    </row>
    <row r="106" spans="1:44" hidden="1" x14ac:dyDescent="0.3">
      <c r="A106" t="b">
        <f>AND($H106="Heat Pump",$K106&lt;=Summary!$B$3)</f>
        <v>0</v>
      </c>
      <c r="B106">
        <v>2317174</v>
      </c>
      <c r="C106" t="s">
        <v>210</v>
      </c>
      <c r="D106" t="s">
        <v>52</v>
      </c>
      <c r="E106" t="s">
        <v>455</v>
      </c>
      <c r="F106" t="s">
        <v>456</v>
      </c>
      <c r="H106" t="s">
        <v>238</v>
      </c>
      <c r="I106" t="s">
        <v>214</v>
      </c>
      <c r="K106">
        <v>33</v>
      </c>
      <c r="L106">
        <v>49</v>
      </c>
      <c r="M106">
        <v>7</v>
      </c>
      <c r="N106">
        <v>22</v>
      </c>
      <c r="O106">
        <v>2</v>
      </c>
      <c r="T106">
        <v>100000</v>
      </c>
      <c r="U106">
        <v>0.9</v>
      </c>
      <c r="X106">
        <v>170</v>
      </c>
      <c r="AA106">
        <v>95</v>
      </c>
      <c r="AO106" s="3">
        <v>43033</v>
      </c>
      <c r="AP106" s="3">
        <v>43565</v>
      </c>
      <c r="AQ106" t="s">
        <v>239</v>
      </c>
      <c r="AR106" t="s">
        <v>457</v>
      </c>
    </row>
    <row r="107" spans="1:44" hidden="1" x14ac:dyDescent="0.3">
      <c r="A107" t="b">
        <f>AND($H107="Heat Pump",$K107&lt;=Summary!$B$3)</f>
        <v>0</v>
      </c>
      <c r="B107">
        <v>2317175</v>
      </c>
      <c r="C107" t="s">
        <v>210</v>
      </c>
      <c r="D107" t="s">
        <v>52</v>
      </c>
      <c r="E107" t="s">
        <v>455</v>
      </c>
      <c r="F107" t="s">
        <v>458</v>
      </c>
      <c r="H107" t="s">
        <v>238</v>
      </c>
      <c r="I107" t="s">
        <v>218</v>
      </c>
      <c r="K107">
        <v>33</v>
      </c>
      <c r="L107">
        <v>49</v>
      </c>
      <c r="M107">
        <v>7</v>
      </c>
      <c r="N107">
        <v>22</v>
      </c>
      <c r="O107">
        <v>2</v>
      </c>
      <c r="T107">
        <v>100000</v>
      </c>
      <c r="U107">
        <v>0.9</v>
      </c>
      <c r="X107">
        <v>170</v>
      </c>
      <c r="AA107">
        <v>95</v>
      </c>
      <c r="AO107" s="3">
        <v>43033</v>
      </c>
      <c r="AP107" s="3">
        <v>43565</v>
      </c>
      <c r="AQ107" t="s">
        <v>239</v>
      </c>
      <c r="AR107" t="s">
        <v>459</v>
      </c>
    </row>
    <row r="108" spans="1:44" hidden="1" x14ac:dyDescent="0.3">
      <c r="A108" t="b">
        <f>AND($H108="Heat Pump",$K108&lt;=Summary!$B$3)</f>
        <v>0</v>
      </c>
      <c r="B108">
        <v>2316561</v>
      </c>
      <c r="C108" t="s">
        <v>210</v>
      </c>
      <c r="D108" t="s">
        <v>52</v>
      </c>
      <c r="E108" t="s">
        <v>455</v>
      </c>
      <c r="F108" t="s">
        <v>460</v>
      </c>
      <c r="H108" t="s">
        <v>238</v>
      </c>
      <c r="I108" t="s">
        <v>214</v>
      </c>
      <c r="K108">
        <v>33</v>
      </c>
      <c r="L108">
        <v>49</v>
      </c>
      <c r="M108">
        <v>7</v>
      </c>
      <c r="N108">
        <v>22</v>
      </c>
      <c r="O108">
        <v>2</v>
      </c>
      <c r="T108">
        <v>100000</v>
      </c>
      <c r="U108">
        <v>0.9</v>
      </c>
      <c r="X108">
        <v>170</v>
      </c>
      <c r="AA108">
        <v>95</v>
      </c>
      <c r="AO108" s="3">
        <v>43033</v>
      </c>
      <c r="AP108" s="3">
        <v>43565</v>
      </c>
      <c r="AQ108" t="s">
        <v>255</v>
      </c>
      <c r="AR108" t="s">
        <v>461</v>
      </c>
    </row>
    <row r="109" spans="1:44" hidden="1" x14ac:dyDescent="0.3">
      <c r="A109" t="b">
        <f>AND($H109="Heat Pump",$K109&lt;=Summary!$B$3)</f>
        <v>0</v>
      </c>
      <c r="B109">
        <v>2317177</v>
      </c>
      <c r="C109" t="s">
        <v>210</v>
      </c>
      <c r="D109" t="s">
        <v>52</v>
      </c>
      <c r="E109" t="s">
        <v>455</v>
      </c>
      <c r="F109" t="s">
        <v>462</v>
      </c>
      <c r="H109" t="s">
        <v>238</v>
      </c>
      <c r="I109" t="s">
        <v>218</v>
      </c>
      <c r="K109">
        <v>33</v>
      </c>
      <c r="L109">
        <v>49</v>
      </c>
      <c r="M109">
        <v>7</v>
      </c>
      <c r="N109">
        <v>22</v>
      </c>
      <c r="O109">
        <v>2</v>
      </c>
      <c r="T109">
        <v>100000</v>
      </c>
      <c r="U109">
        <v>0.9</v>
      </c>
      <c r="X109">
        <v>170</v>
      </c>
      <c r="AA109">
        <v>95</v>
      </c>
      <c r="AO109" s="3">
        <v>43033</v>
      </c>
      <c r="AP109" s="3">
        <v>43565</v>
      </c>
      <c r="AQ109" t="s">
        <v>255</v>
      </c>
      <c r="AR109" t="s">
        <v>463</v>
      </c>
    </row>
    <row r="110" spans="1:44" hidden="1" x14ac:dyDescent="0.3">
      <c r="A110" t="b">
        <f>AND($H110="Heat Pump",$K110&lt;=Summary!$B$3)</f>
        <v>0</v>
      </c>
      <c r="B110">
        <v>2317171</v>
      </c>
      <c r="C110" t="s">
        <v>210</v>
      </c>
      <c r="D110" t="s">
        <v>52</v>
      </c>
      <c r="E110" t="s">
        <v>464</v>
      </c>
      <c r="F110" t="s">
        <v>465</v>
      </c>
      <c r="H110" t="s">
        <v>238</v>
      </c>
      <c r="I110" t="s">
        <v>214</v>
      </c>
      <c r="K110">
        <v>38</v>
      </c>
      <c r="L110">
        <v>50</v>
      </c>
      <c r="M110">
        <v>59</v>
      </c>
      <c r="N110">
        <v>18</v>
      </c>
      <c r="O110">
        <v>2</v>
      </c>
      <c r="P110">
        <v>3</v>
      </c>
      <c r="T110">
        <v>40000</v>
      </c>
      <c r="U110">
        <v>0.67</v>
      </c>
      <c r="V110">
        <v>205</v>
      </c>
      <c r="X110">
        <v>73</v>
      </c>
      <c r="AA110">
        <v>79</v>
      </c>
      <c r="AO110" s="3">
        <v>41278</v>
      </c>
      <c r="AP110" s="3">
        <v>43565</v>
      </c>
      <c r="AQ110" t="s">
        <v>239</v>
      </c>
      <c r="AR110" t="s">
        <v>466</v>
      </c>
    </row>
    <row r="111" spans="1:44" hidden="1" x14ac:dyDescent="0.3">
      <c r="A111" t="b">
        <f>AND($H111="Heat Pump",$K111&lt;=Summary!$B$3)</f>
        <v>0</v>
      </c>
      <c r="B111">
        <v>2318124</v>
      </c>
      <c r="C111" t="s">
        <v>210</v>
      </c>
      <c r="D111" t="s">
        <v>52</v>
      </c>
      <c r="E111" t="s">
        <v>467</v>
      </c>
      <c r="F111" t="s">
        <v>468</v>
      </c>
      <c r="H111" t="s">
        <v>238</v>
      </c>
      <c r="I111" t="s">
        <v>218</v>
      </c>
      <c r="K111">
        <v>38</v>
      </c>
      <c r="L111">
        <v>50</v>
      </c>
      <c r="M111">
        <v>59</v>
      </c>
      <c r="N111">
        <v>18</v>
      </c>
      <c r="O111">
        <v>2</v>
      </c>
      <c r="P111">
        <v>3</v>
      </c>
      <c r="T111">
        <v>40000</v>
      </c>
      <c r="U111">
        <v>0.67</v>
      </c>
      <c r="V111">
        <v>205</v>
      </c>
      <c r="W111">
        <v>224.28884026259999</v>
      </c>
      <c r="X111">
        <v>73</v>
      </c>
      <c r="AA111">
        <v>79</v>
      </c>
      <c r="AO111" s="3">
        <v>41278</v>
      </c>
      <c r="AP111" s="3">
        <v>43565</v>
      </c>
      <c r="AQ111" t="s">
        <v>239</v>
      </c>
      <c r="AR111" t="s">
        <v>469</v>
      </c>
    </row>
    <row r="112" spans="1:44" hidden="1" x14ac:dyDescent="0.3">
      <c r="A112" t="b">
        <f>AND($H112="Heat Pump",$K112&lt;=Summary!$B$3)</f>
        <v>0</v>
      </c>
      <c r="B112">
        <v>2318231</v>
      </c>
      <c r="C112" t="s">
        <v>210</v>
      </c>
      <c r="D112" t="s">
        <v>52</v>
      </c>
      <c r="E112" t="s">
        <v>470</v>
      </c>
      <c r="F112" t="s">
        <v>471</v>
      </c>
      <c r="H112" t="s">
        <v>238</v>
      </c>
      <c r="I112" t="s">
        <v>218</v>
      </c>
      <c r="K112">
        <v>38</v>
      </c>
      <c r="L112">
        <v>59</v>
      </c>
      <c r="M112">
        <v>69</v>
      </c>
      <c r="N112">
        <v>16</v>
      </c>
      <c r="O112">
        <v>2</v>
      </c>
      <c r="P112">
        <v>3</v>
      </c>
      <c r="T112">
        <v>50000</v>
      </c>
      <c r="U112">
        <v>0.7</v>
      </c>
      <c r="V112">
        <v>208</v>
      </c>
      <c r="W112">
        <v>227.57111597369999</v>
      </c>
      <c r="X112">
        <v>87</v>
      </c>
      <c r="AA112">
        <v>78</v>
      </c>
      <c r="AO112" s="3">
        <v>41278</v>
      </c>
      <c r="AP112" s="3">
        <v>43565</v>
      </c>
      <c r="AQ112" t="s">
        <v>239</v>
      </c>
      <c r="AR112" t="s">
        <v>472</v>
      </c>
    </row>
    <row r="113" spans="1:44" hidden="1" x14ac:dyDescent="0.3">
      <c r="A113" t="b">
        <f>AND($H113="Heat Pump",$K113&lt;=Summary!$B$3)</f>
        <v>0</v>
      </c>
      <c r="B113">
        <v>2318232</v>
      </c>
      <c r="C113" t="s">
        <v>210</v>
      </c>
      <c r="D113" t="s">
        <v>52</v>
      </c>
      <c r="E113" t="s">
        <v>52</v>
      </c>
      <c r="F113" t="s">
        <v>473</v>
      </c>
      <c r="H113" t="s">
        <v>238</v>
      </c>
      <c r="I113" t="s">
        <v>218</v>
      </c>
      <c r="K113">
        <v>38</v>
      </c>
      <c r="L113">
        <v>59</v>
      </c>
      <c r="M113">
        <v>69</v>
      </c>
      <c r="N113">
        <v>16</v>
      </c>
      <c r="O113">
        <v>2</v>
      </c>
      <c r="P113">
        <v>3</v>
      </c>
      <c r="S113">
        <v>88</v>
      </c>
      <c r="T113">
        <v>50000</v>
      </c>
      <c r="U113">
        <v>0.7</v>
      </c>
      <c r="V113">
        <v>208</v>
      </c>
      <c r="W113">
        <v>227.57111597369999</v>
      </c>
      <c r="X113">
        <v>87</v>
      </c>
      <c r="AA113">
        <v>78</v>
      </c>
      <c r="AL113">
        <v>27</v>
      </c>
      <c r="AM113">
        <v>69</v>
      </c>
      <c r="AN113">
        <v>20</v>
      </c>
      <c r="AO113" s="3">
        <v>41365</v>
      </c>
      <c r="AP113" s="3">
        <v>43565</v>
      </c>
      <c r="AQ113" t="s">
        <v>239</v>
      </c>
      <c r="AR113" t="s">
        <v>474</v>
      </c>
    </row>
    <row r="114" spans="1:44" hidden="1" x14ac:dyDescent="0.3">
      <c r="A114" t="b">
        <f>AND($H114="Heat Pump",$K114&lt;=Summary!$B$3)</f>
        <v>0</v>
      </c>
      <c r="B114">
        <v>2317169</v>
      </c>
      <c r="C114" t="s">
        <v>210</v>
      </c>
      <c r="D114" t="s">
        <v>52</v>
      </c>
      <c r="E114" t="s">
        <v>52</v>
      </c>
      <c r="F114" t="s">
        <v>475</v>
      </c>
      <c r="H114" t="s">
        <v>238</v>
      </c>
      <c r="I114" t="s">
        <v>214</v>
      </c>
      <c r="K114">
        <v>49</v>
      </c>
      <c r="L114">
        <v>59</v>
      </c>
      <c r="M114">
        <v>60</v>
      </c>
      <c r="N114">
        <v>20</v>
      </c>
      <c r="O114">
        <v>2</v>
      </c>
      <c r="P114">
        <v>3</v>
      </c>
      <c r="S114">
        <v>89</v>
      </c>
      <c r="T114">
        <v>40000</v>
      </c>
      <c r="U114">
        <v>0.72</v>
      </c>
      <c r="V114">
        <v>208</v>
      </c>
      <c r="X114">
        <v>79</v>
      </c>
      <c r="AA114">
        <v>80</v>
      </c>
      <c r="AL114">
        <v>31</v>
      </c>
      <c r="AM114">
        <v>68</v>
      </c>
      <c r="AN114">
        <v>22</v>
      </c>
      <c r="AO114" s="3">
        <v>41365</v>
      </c>
      <c r="AP114" s="3">
        <v>43565</v>
      </c>
      <c r="AQ114" t="s">
        <v>239</v>
      </c>
      <c r="AR114" t="s">
        <v>476</v>
      </c>
    </row>
    <row r="115" spans="1:44" hidden="1" x14ac:dyDescent="0.3">
      <c r="A115" t="b">
        <f>AND($H115="Heat Pump",$K115&lt;=Summary!$B$3)</f>
        <v>0</v>
      </c>
      <c r="B115">
        <v>2318117</v>
      </c>
      <c r="C115" t="s">
        <v>210</v>
      </c>
      <c r="D115" t="s">
        <v>52</v>
      </c>
      <c r="E115" t="s">
        <v>52</v>
      </c>
      <c r="F115" t="s">
        <v>477</v>
      </c>
      <c r="H115" t="s">
        <v>238</v>
      </c>
      <c r="I115" t="s">
        <v>218</v>
      </c>
      <c r="K115">
        <v>49</v>
      </c>
      <c r="L115">
        <v>59</v>
      </c>
      <c r="M115">
        <v>60</v>
      </c>
      <c r="N115">
        <v>20</v>
      </c>
      <c r="O115">
        <v>2</v>
      </c>
      <c r="P115">
        <v>3</v>
      </c>
      <c r="S115">
        <v>89</v>
      </c>
      <c r="T115">
        <v>40000</v>
      </c>
      <c r="U115">
        <v>0.72</v>
      </c>
      <c r="V115">
        <v>208</v>
      </c>
      <c r="W115">
        <v>227.57111597369999</v>
      </c>
      <c r="X115">
        <v>79</v>
      </c>
      <c r="AA115">
        <v>80</v>
      </c>
      <c r="AL115">
        <v>31</v>
      </c>
      <c r="AM115">
        <v>68</v>
      </c>
      <c r="AN115">
        <v>22</v>
      </c>
      <c r="AO115" s="3">
        <v>41365</v>
      </c>
      <c r="AP115" s="3">
        <v>43565</v>
      </c>
      <c r="AQ115" t="s">
        <v>239</v>
      </c>
      <c r="AR115" t="s">
        <v>478</v>
      </c>
    </row>
    <row r="116" spans="1:44" hidden="1" x14ac:dyDescent="0.3">
      <c r="A116" t="b">
        <f>AND($H116="Heat Pump",$K116&lt;=Summary!$B$3)</f>
        <v>0</v>
      </c>
      <c r="B116">
        <v>2317163</v>
      </c>
      <c r="C116" t="s">
        <v>210</v>
      </c>
      <c r="D116" t="s">
        <v>52</v>
      </c>
      <c r="E116" t="s">
        <v>479</v>
      </c>
      <c r="F116" t="s">
        <v>480</v>
      </c>
      <c r="H116" t="s">
        <v>238</v>
      </c>
      <c r="I116" t="s">
        <v>214</v>
      </c>
      <c r="K116">
        <v>50</v>
      </c>
      <c r="L116">
        <v>52</v>
      </c>
      <c r="M116">
        <v>61</v>
      </c>
      <c r="N116">
        <v>20</v>
      </c>
      <c r="O116">
        <v>3</v>
      </c>
      <c r="P116">
        <v>4</v>
      </c>
      <c r="S116">
        <v>79</v>
      </c>
      <c r="T116">
        <v>62000</v>
      </c>
      <c r="U116">
        <v>0.73</v>
      </c>
      <c r="V116">
        <v>206</v>
      </c>
      <c r="X116">
        <v>119</v>
      </c>
      <c r="AA116">
        <v>82</v>
      </c>
      <c r="AL116">
        <v>31</v>
      </c>
      <c r="AM116">
        <v>61</v>
      </c>
      <c r="AN116">
        <v>24</v>
      </c>
      <c r="AO116" s="3">
        <v>41278</v>
      </c>
      <c r="AP116" s="3">
        <v>43565</v>
      </c>
      <c r="AQ116" t="s">
        <v>239</v>
      </c>
      <c r="AR116" t="s">
        <v>481</v>
      </c>
    </row>
    <row r="117" spans="1:44" hidden="1" x14ac:dyDescent="0.3">
      <c r="A117" t="b">
        <f>AND($H117="Heat Pump",$K117&lt;=Summary!$B$3)</f>
        <v>0</v>
      </c>
      <c r="B117">
        <v>2318097</v>
      </c>
      <c r="C117" t="s">
        <v>210</v>
      </c>
      <c r="D117" t="s">
        <v>52</v>
      </c>
      <c r="E117" t="s">
        <v>482</v>
      </c>
      <c r="F117" t="s">
        <v>483</v>
      </c>
      <c r="H117" t="s">
        <v>238</v>
      </c>
      <c r="I117" t="s">
        <v>218</v>
      </c>
      <c r="K117">
        <v>50</v>
      </c>
      <c r="L117">
        <v>52</v>
      </c>
      <c r="M117">
        <v>61</v>
      </c>
      <c r="N117">
        <v>20</v>
      </c>
      <c r="O117">
        <v>3</v>
      </c>
      <c r="P117">
        <v>4</v>
      </c>
      <c r="S117">
        <v>79</v>
      </c>
      <c r="T117">
        <v>62000</v>
      </c>
      <c r="U117">
        <v>0.73</v>
      </c>
      <c r="V117">
        <v>206</v>
      </c>
      <c r="W117">
        <v>225.38293216630001</v>
      </c>
      <c r="X117">
        <v>119</v>
      </c>
      <c r="AA117">
        <v>82</v>
      </c>
      <c r="AL117">
        <v>31</v>
      </c>
      <c r="AM117">
        <v>61</v>
      </c>
      <c r="AN117">
        <v>24</v>
      </c>
      <c r="AO117" s="3">
        <v>41278</v>
      </c>
      <c r="AP117" s="3">
        <v>43565</v>
      </c>
      <c r="AQ117" t="s">
        <v>239</v>
      </c>
      <c r="AR117" t="s">
        <v>484</v>
      </c>
    </row>
    <row r="118" spans="1:44" hidden="1" x14ac:dyDescent="0.3">
      <c r="A118" t="b">
        <f>AND($H118="Heat Pump",$K118&lt;=Summary!$B$3)</f>
        <v>0</v>
      </c>
      <c r="B118">
        <v>2317172</v>
      </c>
      <c r="C118" t="s">
        <v>210</v>
      </c>
      <c r="D118" t="s">
        <v>52</v>
      </c>
      <c r="E118" t="s">
        <v>485</v>
      </c>
      <c r="F118" t="s">
        <v>486</v>
      </c>
      <c r="H118" t="s">
        <v>238</v>
      </c>
      <c r="I118" t="s">
        <v>214</v>
      </c>
      <c r="K118">
        <v>48</v>
      </c>
      <c r="L118">
        <v>59</v>
      </c>
      <c r="M118">
        <v>68</v>
      </c>
      <c r="N118">
        <v>18</v>
      </c>
      <c r="O118">
        <v>2</v>
      </c>
      <c r="P118">
        <v>3</v>
      </c>
      <c r="T118">
        <v>50000</v>
      </c>
      <c r="U118">
        <v>0.72</v>
      </c>
      <c r="V118">
        <v>211</v>
      </c>
      <c r="X118">
        <v>97</v>
      </c>
      <c r="AA118">
        <v>81</v>
      </c>
      <c r="AO118" s="3">
        <v>41278</v>
      </c>
      <c r="AP118" s="3">
        <v>43565</v>
      </c>
      <c r="AQ118" t="s">
        <v>239</v>
      </c>
      <c r="AR118" t="s">
        <v>487</v>
      </c>
    </row>
    <row r="119" spans="1:44" hidden="1" x14ac:dyDescent="0.3">
      <c r="A119" t="b">
        <f>AND($H119="Heat Pump",$K119&lt;=Summary!$B$3)</f>
        <v>0</v>
      </c>
      <c r="B119">
        <v>2318247</v>
      </c>
      <c r="C119" t="s">
        <v>210</v>
      </c>
      <c r="D119" t="s">
        <v>52</v>
      </c>
      <c r="E119" t="s">
        <v>488</v>
      </c>
      <c r="F119" t="s">
        <v>489</v>
      </c>
      <c r="H119" t="s">
        <v>238</v>
      </c>
      <c r="I119" t="s">
        <v>218</v>
      </c>
      <c r="K119">
        <v>48</v>
      </c>
      <c r="L119">
        <v>59</v>
      </c>
      <c r="M119">
        <v>68</v>
      </c>
      <c r="N119">
        <v>18</v>
      </c>
      <c r="O119">
        <v>2</v>
      </c>
      <c r="P119">
        <v>3</v>
      </c>
      <c r="T119">
        <v>50000</v>
      </c>
      <c r="U119">
        <v>0.72</v>
      </c>
      <c r="V119">
        <v>211</v>
      </c>
      <c r="W119">
        <v>230.8533916849</v>
      </c>
      <c r="X119">
        <v>97</v>
      </c>
      <c r="AA119">
        <v>81</v>
      </c>
      <c r="AO119" s="3">
        <v>41278</v>
      </c>
      <c r="AP119" s="3">
        <v>43565</v>
      </c>
      <c r="AQ119" t="s">
        <v>239</v>
      </c>
      <c r="AR119" t="s">
        <v>490</v>
      </c>
    </row>
    <row r="120" spans="1:44" hidden="1" x14ac:dyDescent="0.3">
      <c r="A120" t="b">
        <f>AND($H120="Heat Pump",$K120&lt;=Summary!$B$3)</f>
        <v>0</v>
      </c>
      <c r="B120">
        <v>2318186</v>
      </c>
      <c r="C120" t="s">
        <v>210</v>
      </c>
      <c r="D120" t="s">
        <v>52</v>
      </c>
      <c r="E120" t="s">
        <v>254</v>
      </c>
      <c r="F120" t="s">
        <v>491</v>
      </c>
      <c r="H120" t="s">
        <v>238</v>
      </c>
      <c r="I120" t="s">
        <v>214</v>
      </c>
      <c r="K120">
        <v>38</v>
      </c>
      <c r="L120">
        <v>59</v>
      </c>
      <c r="M120">
        <v>67</v>
      </c>
      <c r="N120">
        <v>20</v>
      </c>
      <c r="O120">
        <v>2</v>
      </c>
      <c r="T120">
        <v>42000</v>
      </c>
      <c r="U120">
        <v>0.7</v>
      </c>
      <c r="V120">
        <v>220</v>
      </c>
      <c r="X120">
        <v>76</v>
      </c>
      <c r="AA120">
        <v>77</v>
      </c>
      <c r="AO120" s="3">
        <v>41533</v>
      </c>
      <c r="AP120" s="3">
        <v>43565</v>
      </c>
      <c r="AQ120" t="s">
        <v>215</v>
      </c>
      <c r="AR120" t="s">
        <v>492</v>
      </c>
    </row>
    <row r="121" spans="1:44" hidden="1" x14ac:dyDescent="0.3">
      <c r="A121" t="b">
        <f>AND($H121="Heat Pump",$K121&lt;=Summary!$B$3)</f>
        <v>0</v>
      </c>
      <c r="B121">
        <v>2318098</v>
      </c>
      <c r="C121" t="s">
        <v>210</v>
      </c>
      <c r="D121" t="s">
        <v>52</v>
      </c>
      <c r="E121" t="s">
        <v>254</v>
      </c>
      <c r="F121" t="s">
        <v>493</v>
      </c>
      <c r="H121" t="s">
        <v>238</v>
      </c>
      <c r="I121" t="s">
        <v>214</v>
      </c>
      <c r="K121">
        <v>48</v>
      </c>
      <c r="L121">
        <v>57</v>
      </c>
      <c r="M121">
        <v>66</v>
      </c>
      <c r="N121">
        <v>22</v>
      </c>
      <c r="O121">
        <v>2</v>
      </c>
      <c r="T121">
        <v>42000</v>
      </c>
      <c r="U121">
        <v>0.65</v>
      </c>
      <c r="V121">
        <v>220</v>
      </c>
      <c r="X121">
        <v>71</v>
      </c>
      <c r="AA121">
        <v>78</v>
      </c>
      <c r="AO121" s="3">
        <v>41550</v>
      </c>
      <c r="AP121" s="3">
        <v>43565</v>
      </c>
      <c r="AQ121" t="s">
        <v>215</v>
      </c>
      <c r="AR121" t="s">
        <v>494</v>
      </c>
    </row>
    <row r="122" spans="1:44" hidden="1" x14ac:dyDescent="0.3">
      <c r="A122" t="b">
        <f>AND($H122="Heat Pump",$K122&lt;=Summary!$B$3)</f>
        <v>0</v>
      </c>
      <c r="B122">
        <v>2317941</v>
      </c>
      <c r="C122" t="s">
        <v>210</v>
      </c>
      <c r="D122" t="s">
        <v>211</v>
      </c>
      <c r="E122" t="s">
        <v>495</v>
      </c>
      <c r="F122" t="s">
        <v>495</v>
      </c>
      <c r="H122" t="s">
        <v>213</v>
      </c>
      <c r="I122" t="s">
        <v>214</v>
      </c>
      <c r="K122">
        <v>1</v>
      </c>
      <c r="O122">
        <v>4</v>
      </c>
      <c r="P122">
        <v>3</v>
      </c>
      <c r="T122">
        <v>199000</v>
      </c>
      <c r="U122">
        <v>0.93</v>
      </c>
      <c r="V122">
        <v>159</v>
      </c>
      <c r="Y122">
        <v>5.8</v>
      </c>
      <c r="Z122">
        <v>5.8</v>
      </c>
      <c r="AA122">
        <v>96</v>
      </c>
      <c r="AL122">
        <v>11</v>
      </c>
      <c r="AM122">
        <v>22</v>
      </c>
      <c r="AN122">
        <v>18</v>
      </c>
      <c r="AO122" s="3">
        <v>42949</v>
      </c>
      <c r="AP122" s="3">
        <v>43565</v>
      </c>
      <c r="AQ122" t="s">
        <v>215</v>
      </c>
      <c r="AR122" t="s">
        <v>496</v>
      </c>
    </row>
    <row r="123" spans="1:44" hidden="1" x14ac:dyDescent="0.3">
      <c r="A123" t="b">
        <f>AND($H123="Heat Pump",$K123&lt;=Summary!$B$3)</f>
        <v>0</v>
      </c>
      <c r="B123">
        <v>2317942</v>
      </c>
      <c r="C123" t="s">
        <v>210</v>
      </c>
      <c r="D123" t="s">
        <v>211</v>
      </c>
      <c r="E123" t="s">
        <v>497</v>
      </c>
      <c r="F123" t="s">
        <v>497</v>
      </c>
      <c r="H123" t="s">
        <v>213</v>
      </c>
      <c r="I123" t="s">
        <v>218</v>
      </c>
      <c r="K123">
        <v>1</v>
      </c>
      <c r="O123">
        <v>4</v>
      </c>
      <c r="P123">
        <v>3</v>
      </c>
      <c r="T123">
        <v>199000</v>
      </c>
      <c r="U123">
        <v>0.93</v>
      </c>
      <c r="V123">
        <v>174</v>
      </c>
      <c r="W123">
        <v>190.3719912473</v>
      </c>
      <c r="Y123">
        <v>5.8</v>
      </c>
      <c r="Z123">
        <v>5.8</v>
      </c>
      <c r="AA123">
        <v>96</v>
      </c>
      <c r="AL123">
        <v>11</v>
      </c>
      <c r="AM123">
        <v>22</v>
      </c>
      <c r="AN123">
        <v>18</v>
      </c>
      <c r="AO123" s="3">
        <v>42949</v>
      </c>
      <c r="AP123" s="3">
        <v>43565</v>
      </c>
      <c r="AQ123" t="s">
        <v>215</v>
      </c>
      <c r="AR123" t="s">
        <v>498</v>
      </c>
    </row>
    <row r="124" spans="1:44" hidden="1" x14ac:dyDescent="0.3">
      <c r="A124" t="b">
        <f>AND($H124="Heat Pump",$K124&lt;=Summary!$B$3)</f>
        <v>0</v>
      </c>
      <c r="B124">
        <v>2317971</v>
      </c>
      <c r="C124" t="s">
        <v>210</v>
      </c>
      <c r="D124" t="s">
        <v>211</v>
      </c>
      <c r="E124" t="s">
        <v>499</v>
      </c>
      <c r="F124" t="s">
        <v>499</v>
      </c>
      <c r="H124" t="s">
        <v>213</v>
      </c>
      <c r="I124" t="s">
        <v>214</v>
      </c>
      <c r="K124">
        <v>1</v>
      </c>
      <c r="O124">
        <v>4</v>
      </c>
      <c r="P124">
        <v>3</v>
      </c>
      <c r="T124">
        <v>199000</v>
      </c>
      <c r="U124">
        <v>0.95</v>
      </c>
      <c r="V124">
        <v>159</v>
      </c>
      <c r="Y124">
        <v>5.8</v>
      </c>
      <c r="Z124">
        <v>5.8</v>
      </c>
      <c r="AA124">
        <v>96</v>
      </c>
      <c r="AL124">
        <v>11</v>
      </c>
      <c r="AM124">
        <v>22</v>
      </c>
      <c r="AN124">
        <v>18</v>
      </c>
      <c r="AO124" s="3">
        <v>42949</v>
      </c>
      <c r="AP124" s="3">
        <v>43565</v>
      </c>
      <c r="AQ124" t="s">
        <v>215</v>
      </c>
      <c r="AR124" t="s">
        <v>500</v>
      </c>
    </row>
    <row r="125" spans="1:44" hidden="1" x14ac:dyDescent="0.3">
      <c r="A125" t="b">
        <f>AND($H125="Heat Pump",$K125&lt;=Summary!$B$3)</f>
        <v>0</v>
      </c>
      <c r="B125">
        <v>2317975</v>
      </c>
      <c r="C125" t="s">
        <v>210</v>
      </c>
      <c r="D125" t="s">
        <v>211</v>
      </c>
      <c r="E125" t="s">
        <v>501</v>
      </c>
      <c r="F125" t="s">
        <v>501</v>
      </c>
      <c r="H125" t="s">
        <v>213</v>
      </c>
      <c r="I125" t="s">
        <v>218</v>
      </c>
      <c r="K125">
        <v>1</v>
      </c>
      <c r="O125">
        <v>4</v>
      </c>
      <c r="P125">
        <v>3</v>
      </c>
      <c r="T125">
        <v>199000</v>
      </c>
      <c r="U125">
        <v>0.95</v>
      </c>
      <c r="V125">
        <v>174</v>
      </c>
      <c r="W125">
        <v>190.3719912473</v>
      </c>
      <c r="Y125">
        <v>5.8</v>
      </c>
      <c r="Z125">
        <v>5.8</v>
      </c>
      <c r="AA125">
        <v>96</v>
      </c>
      <c r="AL125">
        <v>11</v>
      </c>
      <c r="AM125">
        <v>22</v>
      </c>
      <c r="AN125">
        <v>18</v>
      </c>
      <c r="AO125" s="3">
        <v>42949</v>
      </c>
      <c r="AP125" s="3">
        <v>43565</v>
      </c>
      <c r="AQ125" t="s">
        <v>215</v>
      </c>
      <c r="AR125" t="s">
        <v>502</v>
      </c>
    </row>
    <row r="126" spans="1:44" hidden="1" x14ac:dyDescent="0.3">
      <c r="A126" t="b">
        <f>AND($H126="Heat Pump",$K126&lt;=Summary!$B$3)</f>
        <v>0</v>
      </c>
      <c r="B126">
        <v>2356011</v>
      </c>
      <c r="C126" t="s">
        <v>210</v>
      </c>
      <c r="D126" t="s">
        <v>211</v>
      </c>
      <c r="E126" t="s">
        <v>503</v>
      </c>
      <c r="F126" t="s">
        <v>503</v>
      </c>
      <c r="H126" t="s">
        <v>213</v>
      </c>
      <c r="I126" t="s">
        <v>214</v>
      </c>
      <c r="K126">
        <v>0</v>
      </c>
      <c r="L126">
        <v>28</v>
      </c>
      <c r="M126">
        <v>1</v>
      </c>
      <c r="N126">
        <v>1</v>
      </c>
      <c r="O126">
        <v>2</v>
      </c>
      <c r="P126">
        <v>3</v>
      </c>
      <c r="T126">
        <v>160000</v>
      </c>
      <c r="U126">
        <v>0.93</v>
      </c>
      <c r="V126">
        <v>182</v>
      </c>
      <c r="Y126">
        <v>4.5999999999999996</v>
      </c>
      <c r="Z126">
        <v>4.5999999999999996</v>
      </c>
      <c r="AA126">
        <v>95</v>
      </c>
      <c r="AL126">
        <v>12</v>
      </c>
      <c r="AM126">
        <v>28</v>
      </c>
      <c r="AN126">
        <v>18</v>
      </c>
      <c r="AO126" s="3">
        <v>43862</v>
      </c>
      <c r="AP126" s="3">
        <v>43899</v>
      </c>
      <c r="AQ126" t="s">
        <v>215</v>
      </c>
      <c r="AR126" t="s">
        <v>504</v>
      </c>
    </row>
    <row r="127" spans="1:44" hidden="1" x14ac:dyDescent="0.3">
      <c r="A127" t="b">
        <f>AND($H127="Heat Pump",$K127&lt;=Summary!$B$3)</f>
        <v>0</v>
      </c>
      <c r="B127">
        <v>2356034</v>
      </c>
      <c r="C127" t="s">
        <v>210</v>
      </c>
      <c r="D127" t="s">
        <v>211</v>
      </c>
      <c r="E127" t="s">
        <v>505</v>
      </c>
      <c r="F127" t="s">
        <v>505</v>
      </c>
      <c r="H127" t="s">
        <v>213</v>
      </c>
      <c r="I127" t="s">
        <v>214</v>
      </c>
      <c r="K127">
        <v>0</v>
      </c>
      <c r="L127">
        <v>28</v>
      </c>
      <c r="M127">
        <v>1</v>
      </c>
      <c r="N127">
        <v>1</v>
      </c>
      <c r="O127">
        <v>2</v>
      </c>
      <c r="P127">
        <v>3</v>
      </c>
      <c r="T127">
        <v>180000</v>
      </c>
      <c r="U127">
        <v>0.93</v>
      </c>
      <c r="V127">
        <v>182</v>
      </c>
      <c r="Y127">
        <v>5.0999999999999996</v>
      </c>
      <c r="Z127">
        <v>5.0999999999999996</v>
      </c>
      <c r="AA127">
        <v>96</v>
      </c>
      <c r="AL127">
        <v>12</v>
      </c>
      <c r="AM127">
        <v>28</v>
      </c>
      <c r="AN127">
        <v>18</v>
      </c>
      <c r="AO127" s="3">
        <v>43862</v>
      </c>
      <c r="AP127" s="3">
        <v>43899</v>
      </c>
      <c r="AQ127" t="s">
        <v>215</v>
      </c>
      <c r="AR127" t="s">
        <v>506</v>
      </c>
    </row>
    <row r="128" spans="1:44" hidden="1" x14ac:dyDescent="0.3">
      <c r="A128" t="b">
        <f>AND($H128="Heat Pump",$K128&lt;=Summary!$B$3)</f>
        <v>0</v>
      </c>
      <c r="B128">
        <v>2356025</v>
      </c>
      <c r="C128" t="s">
        <v>210</v>
      </c>
      <c r="D128" t="s">
        <v>211</v>
      </c>
      <c r="E128" t="s">
        <v>507</v>
      </c>
      <c r="F128" t="s">
        <v>507</v>
      </c>
      <c r="H128" t="s">
        <v>213</v>
      </c>
      <c r="I128" t="s">
        <v>214</v>
      </c>
      <c r="K128">
        <v>0</v>
      </c>
      <c r="L128">
        <v>28</v>
      </c>
      <c r="M128">
        <v>1</v>
      </c>
      <c r="N128">
        <v>1</v>
      </c>
      <c r="O128">
        <v>2</v>
      </c>
      <c r="P128">
        <v>3</v>
      </c>
      <c r="T128">
        <v>199000</v>
      </c>
      <c r="U128">
        <v>0.93</v>
      </c>
      <c r="V128">
        <v>182</v>
      </c>
      <c r="Y128">
        <v>5.6</v>
      </c>
      <c r="Z128">
        <v>5.6</v>
      </c>
      <c r="AA128">
        <v>95</v>
      </c>
      <c r="AL128">
        <v>12</v>
      </c>
      <c r="AM128">
        <v>28</v>
      </c>
      <c r="AN128">
        <v>18</v>
      </c>
      <c r="AO128" s="3">
        <v>43862</v>
      </c>
      <c r="AP128" s="3">
        <v>43899</v>
      </c>
      <c r="AQ128" t="s">
        <v>215</v>
      </c>
      <c r="AR128" t="s">
        <v>508</v>
      </c>
    </row>
    <row r="129" spans="1:44" hidden="1" x14ac:dyDescent="0.3">
      <c r="A129" t="b">
        <f>AND($H129="Heat Pump",$K129&lt;=Summary!$B$3)</f>
        <v>0</v>
      </c>
      <c r="B129">
        <v>2318152</v>
      </c>
      <c r="C129" t="s">
        <v>210</v>
      </c>
      <c r="D129" t="s">
        <v>211</v>
      </c>
      <c r="E129" t="s">
        <v>509</v>
      </c>
      <c r="F129" t="s">
        <v>509</v>
      </c>
      <c r="H129" t="s">
        <v>213</v>
      </c>
      <c r="I129" t="s">
        <v>214</v>
      </c>
      <c r="K129">
        <v>1</v>
      </c>
      <c r="O129">
        <v>3</v>
      </c>
      <c r="P129">
        <v>4</v>
      </c>
      <c r="T129">
        <v>120000</v>
      </c>
      <c r="U129">
        <v>0.9</v>
      </c>
      <c r="V129">
        <v>161</v>
      </c>
      <c r="Y129">
        <v>3.3</v>
      </c>
      <c r="Z129">
        <v>3.3</v>
      </c>
      <c r="AA129">
        <v>94</v>
      </c>
      <c r="AL129">
        <v>9</v>
      </c>
      <c r="AM129">
        <v>22</v>
      </c>
      <c r="AN129">
        <v>14</v>
      </c>
      <c r="AO129" s="3">
        <v>41730</v>
      </c>
      <c r="AP129" s="3">
        <v>43565</v>
      </c>
      <c r="AQ129" t="s">
        <v>239</v>
      </c>
      <c r="AR129" t="s">
        <v>510</v>
      </c>
    </row>
    <row r="130" spans="1:44" hidden="1" x14ac:dyDescent="0.3">
      <c r="A130" t="b">
        <f>AND($H130="Heat Pump",$K130&lt;=Summary!$B$3)</f>
        <v>0</v>
      </c>
      <c r="B130">
        <v>2318156</v>
      </c>
      <c r="C130" t="s">
        <v>210</v>
      </c>
      <c r="D130" t="s">
        <v>211</v>
      </c>
      <c r="E130" t="s">
        <v>511</v>
      </c>
      <c r="F130" t="s">
        <v>511</v>
      </c>
      <c r="H130" t="s">
        <v>213</v>
      </c>
      <c r="I130" t="s">
        <v>218</v>
      </c>
      <c r="K130">
        <v>1</v>
      </c>
      <c r="O130">
        <v>3</v>
      </c>
      <c r="P130">
        <v>4</v>
      </c>
      <c r="T130">
        <v>120000</v>
      </c>
      <c r="U130">
        <v>0.9</v>
      </c>
      <c r="V130">
        <v>175</v>
      </c>
      <c r="W130">
        <v>191.46608315099999</v>
      </c>
      <c r="Y130">
        <v>3.3</v>
      </c>
      <c r="Z130">
        <v>3.3</v>
      </c>
      <c r="AA130">
        <v>94</v>
      </c>
      <c r="AL130">
        <v>9</v>
      </c>
      <c r="AM130">
        <v>22</v>
      </c>
      <c r="AN130">
        <v>14</v>
      </c>
      <c r="AO130" s="3">
        <v>41730</v>
      </c>
      <c r="AP130" s="3">
        <v>43565</v>
      </c>
      <c r="AQ130" t="s">
        <v>239</v>
      </c>
      <c r="AR130" t="s">
        <v>512</v>
      </c>
    </row>
    <row r="131" spans="1:44" hidden="1" x14ac:dyDescent="0.3">
      <c r="A131" t="b">
        <f>AND($H131="Heat Pump",$K131&lt;=Summary!$B$3)</f>
        <v>0</v>
      </c>
      <c r="B131">
        <v>2318101</v>
      </c>
      <c r="C131" t="s">
        <v>210</v>
      </c>
      <c r="D131" t="s">
        <v>211</v>
      </c>
      <c r="E131" t="s">
        <v>513</v>
      </c>
      <c r="F131" t="s">
        <v>513</v>
      </c>
      <c r="H131" t="s">
        <v>213</v>
      </c>
      <c r="I131" t="s">
        <v>214</v>
      </c>
      <c r="K131">
        <v>1</v>
      </c>
      <c r="O131">
        <v>3</v>
      </c>
      <c r="T131">
        <v>160000</v>
      </c>
      <c r="U131">
        <v>0.94</v>
      </c>
      <c r="V131">
        <v>159</v>
      </c>
      <c r="Y131">
        <v>4.7</v>
      </c>
      <c r="Z131">
        <v>4.7</v>
      </c>
      <c r="AA131">
        <v>97</v>
      </c>
      <c r="AL131">
        <v>11</v>
      </c>
      <c r="AM131">
        <v>22</v>
      </c>
      <c r="AN131">
        <v>18</v>
      </c>
      <c r="AO131" s="3">
        <v>41122</v>
      </c>
      <c r="AP131" s="3">
        <v>43565</v>
      </c>
      <c r="AQ131" t="s">
        <v>215</v>
      </c>
      <c r="AR131" t="s">
        <v>514</v>
      </c>
    </row>
    <row r="132" spans="1:44" hidden="1" x14ac:dyDescent="0.3">
      <c r="A132" t="b">
        <f>AND($H132="Heat Pump",$K132&lt;=Summary!$B$3)</f>
        <v>0</v>
      </c>
      <c r="B132">
        <v>2318102</v>
      </c>
      <c r="C132" t="s">
        <v>210</v>
      </c>
      <c r="D132" t="s">
        <v>211</v>
      </c>
      <c r="E132" t="s">
        <v>515</v>
      </c>
      <c r="F132" t="s">
        <v>515</v>
      </c>
      <c r="H132" t="s">
        <v>213</v>
      </c>
      <c r="I132" t="s">
        <v>214</v>
      </c>
      <c r="K132">
        <v>1</v>
      </c>
      <c r="O132">
        <v>3</v>
      </c>
      <c r="T132">
        <v>160000</v>
      </c>
      <c r="U132">
        <v>0.94</v>
      </c>
      <c r="V132">
        <v>159</v>
      </c>
      <c r="Y132">
        <v>4.7</v>
      </c>
      <c r="Z132">
        <v>4.7</v>
      </c>
      <c r="AA132">
        <v>97</v>
      </c>
      <c r="AL132">
        <v>11</v>
      </c>
      <c r="AM132">
        <v>22</v>
      </c>
      <c r="AN132">
        <v>18</v>
      </c>
      <c r="AO132" s="3">
        <v>41122</v>
      </c>
      <c r="AP132" s="3">
        <v>43565</v>
      </c>
      <c r="AQ132" t="s">
        <v>215</v>
      </c>
      <c r="AR132" t="s">
        <v>516</v>
      </c>
    </row>
    <row r="133" spans="1:44" hidden="1" x14ac:dyDescent="0.3">
      <c r="A133" t="b">
        <f>AND($H133="Heat Pump",$K133&lt;=Summary!$B$3)</f>
        <v>0</v>
      </c>
      <c r="B133">
        <v>2318068</v>
      </c>
      <c r="C133" t="s">
        <v>210</v>
      </c>
      <c r="D133" t="s">
        <v>211</v>
      </c>
      <c r="E133" t="s">
        <v>517</v>
      </c>
      <c r="F133" t="s">
        <v>517</v>
      </c>
      <c r="H133" t="s">
        <v>213</v>
      </c>
      <c r="I133" t="s">
        <v>214</v>
      </c>
      <c r="K133">
        <v>1</v>
      </c>
      <c r="O133">
        <v>3</v>
      </c>
      <c r="T133">
        <v>180000</v>
      </c>
      <c r="U133">
        <v>0.95</v>
      </c>
      <c r="V133">
        <v>159</v>
      </c>
      <c r="Y133">
        <v>5.4</v>
      </c>
      <c r="Z133">
        <v>5.4</v>
      </c>
      <c r="AA133">
        <v>97</v>
      </c>
      <c r="AL133">
        <v>11</v>
      </c>
      <c r="AM133">
        <v>22</v>
      </c>
      <c r="AN133">
        <v>18</v>
      </c>
      <c r="AO133" s="3">
        <v>41122</v>
      </c>
      <c r="AP133" s="3">
        <v>43565</v>
      </c>
      <c r="AQ133" t="s">
        <v>215</v>
      </c>
      <c r="AR133" t="s">
        <v>518</v>
      </c>
    </row>
    <row r="134" spans="1:44" hidden="1" x14ac:dyDescent="0.3">
      <c r="A134" t="b">
        <f>AND($H134="Heat Pump",$K134&lt;=Summary!$B$3)</f>
        <v>0</v>
      </c>
      <c r="B134">
        <v>2318069</v>
      </c>
      <c r="C134" t="s">
        <v>210</v>
      </c>
      <c r="D134" t="s">
        <v>211</v>
      </c>
      <c r="E134" t="s">
        <v>519</v>
      </c>
      <c r="F134" t="s">
        <v>519</v>
      </c>
      <c r="H134" t="s">
        <v>213</v>
      </c>
      <c r="I134" t="s">
        <v>218</v>
      </c>
      <c r="K134">
        <v>1</v>
      </c>
      <c r="O134">
        <v>3</v>
      </c>
      <c r="T134">
        <v>180000</v>
      </c>
      <c r="U134">
        <v>0.95</v>
      </c>
      <c r="V134">
        <v>159</v>
      </c>
      <c r="W134">
        <v>173.96061269149999</v>
      </c>
      <c r="Y134">
        <v>5.4</v>
      </c>
      <c r="Z134">
        <v>5.4</v>
      </c>
      <c r="AA134">
        <v>97</v>
      </c>
      <c r="AL134">
        <v>11</v>
      </c>
      <c r="AM134">
        <v>22</v>
      </c>
      <c r="AN134">
        <v>18</v>
      </c>
      <c r="AO134" s="3">
        <v>41122</v>
      </c>
      <c r="AP134" s="3">
        <v>43565</v>
      </c>
      <c r="AQ134" t="s">
        <v>215</v>
      </c>
      <c r="AR134" t="s">
        <v>520</v>
      </c>
    </row>
    <row r="135" spans="1:44" hidden="1" x14ac:dyDescent="0.3">
      <c r="A135" t="b">
        <f>AND($H135="Heat Pump",$K135&lt;=Summary!$B$3)</f>
        <v>0</v>
      </c>
      <c r="B135">
        <v>2317928</v>
      </c>
      <c r="C135" t="s">
        <v>210</v>
      </c>
      <c r="D135" t="s">
        <v>211</v>
      </c>
      <c r="E135" t="s">
        <v>521</v>
      </c>
      <c r="F135" t="s">
        <v>521</v>
      </c>
      <c r="H135" t="s">
        <v>213</v>
      </c>
      <c r="I135" t="s">
        <v>214</v>
      </c>
      <c r="K135">
        <v>1</v>
      </c>
      <c r="L135">
        <v>1</v>
      </c>
      <c r="M135">
        <v>1</v>
      </c>
      <c r="N135">
        <v>1</v>
      </c>
      <c r="O135">
        <v>3</v>
      </c>
      <c r="T135">
        <v>199000</v>
      </c>
      <c r="U135">
        <v>0.93</v>
      </c>
      <c r="V135">
        <v>159</v>
      </c>
      <c r="Y135">
        <v>5.8</v>
      </c>
      <c r="Z135">
        <v>5.8</v>
      </c>
      <c r="AA135">
        <v>96</v>
      </c>
      <c r="AL135">
        <v>11</v>
      </c>
      <c r="AM135">
        <v>22</v>
      </c>
      <c r="AN135">
        <v>18</v>
      </c>
      <c r="AO135" s="3">
        <v>43402</v>
      </c>
      <c r="AP135" s="3">
        <v>43565</v>
      </c>
      <c r="AQ135" t="s">
        <v>215</v>
      </c>
      <c r="AR135" t="s">
        <v>522</v>
      </c>
    </row>
    <row r="136" spans="1:44" hidden="1" x14ac:dyDescent="0.3">
      <c r="A136" t="b">
        <f>AND($H136="Heat Pump",$K136&lt;=Summary!$B$3)</f>
        <v>0</v>
      </c>
      <c r="B136">
        <v>2317929</v>
      </c>
      <c r="C136" t="s">
        <v>210</v>
      </c>
      <c r="D136" t="s">
        <v>211</v>
      </c>
      <c r="E136" t="s">
        <v>523</v>
      </c>
      <c r="F136" t="s">
        <v>523</v>
      </c>
      <c r="H136" t="s">
        <v>213</v>
      </c>
      <c r="I136" t="s">
        <v>218</v>
      </c>
      <c r="K136">
        <v>1</v>
      </c>
      <c r="O136">
        <v>3</v>
      </c>
      <c r="T136">
        <v>199000</v>
      </c>
      <c r="U136">
        <v>0.93</v>
      </c>
      <c r="V136">
        <v>159</v>
      </c>
      <c r="W136">
        <v>173.96061269149999</v>
      </c>
      <c r="Y136">
        <v>5.8</v>
      </c>
      <c r="Z136">
        <v>5.8</v>
      </c>
      <c r="AA136">
        <v>96</v>
      </c>
      <c r="AL136">
        <v>11</v>
      </c>
      <c r="AM136">
        <v>22</v>
      </c>
      <c r="AN136">
        <v>18</v>
      </c>
      <c r="AO136" s="3">
        <v>41122</v>
      </c>
      <c r="AP136" s="3">
        <v>43565</v>
      </c>
      <c r="AQ136" t="s">
        <v>215</v>
      </c>
      <c r="AR136" t="s">
        <v>524</v>
      </c>
    </row>
    <row r="137" spans="1:44" hidden="1" x14ac:dyDescent="0.3">
      <c r="A137" t="b">
        <f>AND($H137="Heat Pump",$K137&lt;=Summary!$B$3)</f>
        <v>0</v>
      </c>
      <c r="B137">
        <v>2338384</v>
      </c>
      <c r="C137" t="s">
        <v>210</v>
      </c>
      <c r="D137" t="s">
        <v>211</v>
      </c>
      <c r="E137" t="s">
        <v>525</v>
      </c>
      <c r="F137" t="s">
        <v>525</v>
      </c>
      <c r="H137" t="s">
        <v>213</v>
      </c>
      <c r="I137" t="s">
        <v>214</v>
      </c>
      <c r="K137">
        <v>1</v>
      </c>
      <c r="L137">
        <v>1</v>
      </c>
      <c r="M137">
        <v>1</v>
      </c>
      <c r="N137">
        <v>1</v>
      </c>
      <c r="O137">
        <v>1</v>
      </c>
      <c r="T137">
        <v>199000</v>
      </c>
      <c r="U137">
        <v>0.93</v>
      </c>
      <c r="Y137">
        <v>5.8</v>
      </c>
      <c r="Z137">
        <v>5.8</v>
      </c>
      <c r="AA137">
        <v>96</v>
      </c>
      <c r="AL137">
        <v>11</v>
      </c>
      <c r="AM137">
        <v>22</v>
      </c>
      <c r="AN137">
        <v>18</v>
      </c>
      <c r="AO137" s="3">
        <v>41122</v>
      </c>
      <c r="AP137" s="3">
        <v>43600</v>
      </c>
      <c r="AQ137" t="s">
        <v>215</v>
      </c>
      <c r="AR137" t="s">
        <v>526</v>
      </c>
    </row>
    <row r="138" spans="1:44" hidden="1" x14ac:dyDescent="0.3">
      <c r="A138" t="b">
        <f>AND($H138="Heat Pump",$K138&lt;=Summary!$B$3)</f>
        <v>0</v>
      </c>
      <c r="B138">
        <v>2338386</v>
      </c>
      <c r="C138" t="s">
        <v>210</v>
      </c>
      <c r="D138" t="s">
        <v>211</v>
      </c>
      <c r="E138" t="s">
        <v>527</v>
      </c>
      <c r="F138" t="s">
        <v>527</v>
      </c>
      <c r="H138" t="s">
        <v>213</v>
      </c>
      <c r="I138" t="s">
        <v>218</v>
      </c>
      <c r="K138">
        <v>1</v>
      </c>
      <c r="L138">
        <v>1</v>
      </c>
      <c r="M138">
        <v>1</v>
      </c>
      <c r="N138">
        <v>1</v>
      </c>
      <c r="O138">
        <v>1</v>
      </c>
      <c r="T138">
        <v>199000</v>
      </c>
      <c r="U138">
        <v>0.93</v>
      </c>
      <c r="Y138">
        <v>5.8</v>
      </c>
      <c r="Z138">
        <v>5.8</v>
      </c>
      <c r="AA138">
        <v>96</v>
      </c>
      <c r="AL138">
        <v>11</v>
      </c>
      <c r="AM138">
        <v>22</v>
      </c>
      <c r="AN138">
        <v>18</v>
      </c>
      <c r="AO138" s="3">
        <v>41122</v>
      </c>
      <c r="AP138" s="3">
        <v>43600</v>
      </c>
      <c r="AQ138" t="s">
        <v>215</v>
      </c>
      <c r="AR138" t="s">
        <v>528</v>
      </c>
    </row>
    <row r="139" spans="1:44" hidden="1" x14ac:dyDescent="0.3">
      <c r="A139" t="b">
        <f>AND($H139="Heat Pump",$K139&lt;=Summary!$B$3)</f>
        <v>0</v>
      </c>
      <c r="B139">
        <v>2317907</v>
      </c>
      <c r="C139" t="s">
        <v>210</v>
      </c>
      <c r="D139" t="s">
        <v>211</v>
      </c>
      <c r="E139" t="s">
        <v>529</v>
      </c>
      <c r="F139" t="s">
        <v>529</v>
      </c>
      <c r="H139" t="s">
        <v>213</v>
      </c>
      <c r="I139" t="s">
        <v>214</v>
      </c>
      <c r="K139">
        <v>1</v>
      </c>
      <c r="O139">
        <v>0</v>
      </c>
      <c r="T139">
        <v>120000</v>
      </c>
      <c r="U139">
        <v>0.91</v>
      </c>
      <c r="V139">
        <v>161</v>
      </c>
      <c r="Y139">
        <v>3.5</v>
      </c>
      <c r="Z139">
        <v>3.5</v>
      </c>
      <c r="AA139">
        <v>96</v>
      </c>
      <c r="AL139">
        <v>9</v>
      </c>
      <c r="AM139">
        <v>22</v>
      </c>
      <c r="AN139">
        <v>14</v>
      </c>
      <c r="AO139" s="3">
        <v>41730</v>
      </c>
      <c r="AP139" s="3">
        <v>43565</v>
      </c>
      <c r="AQ139" t="s">
        <v>239</v>
      </c>
      <c r="AR139" t="s">
        <v>530</v>
      </c>
    </row>
    <row r="140" spans="1:44" hidden="1" x14ac:dyDescent="0.3">
      <c r="A140" t="b">
        <f>AND($H140="Heat Pump",$K140&lt;=Summary!$B$3)</f>
        <v>0</v>
      </c>
      <c r="B140">
        <v>2317911</v>
      </c>
      <c r="C140" t="s">
        <v>210</v>
      </c>
      <c r="D140" t="s">
        <v>211</v>
      </c>
      <c r="E140" t="s">
        <v>531</v>
      </c>
      <c r="F140" t="s">
        <v>531</v>
      </c>
      <c r="H140" t="s">
        <v>213</v>
      </c>
      <c r="I140" t="s">
        <v>218</v>
      </c>
      <c r="K140">
        <v>1</v>
      </c>
      <c r="O140">
        <v>0</v>
      </c>
      <c r="T140">
        <v>120000</v>
      </c>
      <c r="U140">
        <v>0.91</v>
      </c>
      <c r="V140">
        <v>175</v>
      </c>
      <c r="W140">
        <v>191.46608315099999</v>
      </c>
      <c r="Y140">
        <v>3.5</v>
      </c>
      <c r="Z140">
        <v>3.5</v>
      </c>
      <c r="AA140">
        <v>96</v>
      </c>
      <c r="AL140">
        <v>9</v>
      </c>
      <c r="AM140">
        <v>22</v>
      </c>
      <c r="AN140">
        <v>14</v>
      </c>
      <c r="AO140" s="3">
        <v>41730</v>
      </c>
      <c r="AP140" s="3">
        <v>43565</v>
      </c>
      <c r="AQ140" t="s">
        <v>239</v>
      </c>
      <c r="AR140" t="s">
        <v>532</v>
      </c>
    </row>
    <row r="141" spans="1:44" hidden="1" x14ac:dyDescent="0.3">
      <c r="A141" t="b">
        <f>AND($H141="Heat Pump",$K141&lt;=Summary!$B$3)</f>
        <v>0</v>
      </c>
      <c r="B141">
        <v>2317984</v>
      </c>
      <c r="C141" t="s">
        <v>210</v>
      </c>
      <c r="D141" t="s">
        <v>211</v>
      </c>
      <c r="E141" t="s">
        <v>533</v>
      </c>
      <c r="F141" t="s">
        <v>533</v>
      </c>
      <c r="H141" t="s">
        <v>213</v>
      </c>
      <c r="I141" t="s">
        <v>214</v>
      </c>
      <c r="K141">
        <v>1</v>
      </c>
      <c r="O141">
        <v>0</v>
      </c>
      <c r="T141">
        <v>160000</v>
      </c>
      <c r="U141">
        <v>0.95</v>
      </c>
      <c r="V141">
        <v>159</v>
      </c>
      <c r="Y141">
        <v>4.7</v>
      </c>
      <c r="Z141">
        <v>4.7</v>
      </c>
      <c r="AA141">
        <v>96</v>
      </c>
      <c r="AL141">
        <v>11</v>
      </c>
      <c r="AM141">
        <v>22</v>
      </c>
      <c r="AN141">
        <v>18</v>
      </c>
      <c r="AO141" s="3">
        <v>41122</v>
      </c>
      <c r="AP141" s="3">
        <v>43565</v>
      </c>
      <c r="AQ141" t="s">
        <v>215</v>
      </c>
      <c r="AR141" t="s">
        <v>534</v>
      </c>
    </row>
    <row r="142" spans="1:44" hidden="1" x14ac:dyDescent="0.3">
      <c r="A142" t="b">
        <f>AND($H142="Heat Pump",$K142&lt;=Summary!$B$3)</f>
        <v>0</v>
      </c>
      <c r="B142">
        <v>2317985</v>
      </c>
      <c r="C142" t="s">
        <v>210</v>
      </c>
      <c r="D142" t="s">
        <v>211</v>
      </c>
      <c r="E142" t="s">
        <v>535</v>
      </c>
      <c r="F142" t="s">
        <v>535</v>
      </c>
      <c r="H142" t="s">
        <v>213</v>
      </c>
      <c r="I142" t="s">
        <v>218</v>
      </c>
      <c r="K142">
        <v>1</v>
      </c>
      <c r="O142">
        <v>0</v>
      </c>
      <c r="T142">
        <v>160000</v>
      </c>
      <c r="U142">
        <v>0.95</v>
      </c>
      <c r="V142">
        <v>159</v>
      </c>
      <c r="W142">
        <v>173.96061269149999</v>
      </c>
      <c r="Y142">
        <v>4.7</v>
      </c>
      <c r="Z142">
        <v>4.7</v>
      </c>
      <c r="AA142">
        <v>96</v>
      </c>
      <c r="AL142">
        <v>11</v>
      </c>
      <c r="AM142">
        <v>22</v>
      </c>
      <c r="AN142">
        <v>18</v>
      </c>
      <c r="AO142" s="3">
        <v>41122</v>
      </c>
      <c r="AP142" s="3">
        <v>43565</v>
      </c>
      <c r="AQ142" t="s">
        <v>215</v>
      </c>
      <c r="AR142" t="s">
        <v>536</v>
      </c>
    </row>
    <row r="143" spans="1:44" hidden="1" x14ac:dyDescent="0.3">
      <c r="A143" t="b">
        <f>AND($H143="Heat Pump",$K143&lt;=Summary!$B$3)</f>
        <v>0</v>
      </c>
      <c r="B143">
        <v>2338405</v>
      </c>
      <c r="C143" t="s">
        <v>210</v>
      </c>
      <c r="D143" t="s">
        <v>18</v>
      </c>
      <c r="E143" t="s">
        <v>537</v>
      </c>
      <c r="F143" t="s">
        <v>537</v>
      </c>
      <c r="H143" t="s">
        <v>213</v>
      </c>
      <c r="I143" t="s">
        <v>218</v>
      </c>
      <c r="K143">
        <v>1</v>
      </c>
      <c r="L143">
        <v>1</v>
      </c>
      <c r="M143">
        <v>1</v>
      </c>
      <c r="N143">
        <v>1</v>
      </c>
      <c r="O143">
        <v>3</v>
      </c>
      <c r="T143">
        <v>199000</v>
      </c>
      <c r="U143">
        <v>0.95</v>
      </c>
      <c r="Y143">
        <v>5.8</v>
      </c>
      <c r="Z143">
        <v>5.8</v>
      </c>
      <c r="AA143">
        <v>96</v>
      </c>
      <c r="AL143">
        <v>11</v>
      </c>
      <c r="AM143">
        <v>22</v>
      </c>
      <c r="AN143">
        <v>18</v>
      </c>
      <c r="AO143" s="3">
        <v>43419</v>
      </c>
      <c r="AP143" s="3">
        <v>43600</v>
      </c>
      <c r="AQ143" t="s">
        <v>215</v>
      </c>
      <c r="AR143" t="s">
        <v>538</v>
      </c>
    </row>
    <row r="144" spans="1:44" hidden="1" x14ac:dyDescent="0.3">
      <c r="A144" t="b">
        <f>AND($H144="Heat Pump",$K144&lt;=Summary!$B$3)</f>
        <v>0</v>
      </c>
      <c r="B144">
        <v>2338408</v>
      </c>
      <c r="C144" t="s">
        <v>210</v>
      </c>
      <c r="D144" t="s">
        <v>18</v>
      </c>
      <c r="E144" t="s">
        <v>537</v>
      </c>
      <c r="F144" t="s">
        <v>537</v>
      </c>
      <c r="H144" t="s">
        <v>213</v>
      </c>
      <c r="I144" t="s">
        <v>218</v>
      </c>
      <c r="K144">
        <v>1</v>
      </c>
      <c r="L144">
        <v>1</v>
      </c>
      <c r="M144">
        <v>1</v>
      </c>
      <c r="N144">
        <v>1</v>
      </c>
      <c r="O144">
        <v>3</v>
      </c>
      <c r="T144">
        <v>199000</v>
      </c>
      <c r="U144">
        <v>0.95</v>
      </c>
      <c r="Y144">
        <v>5.8</v>
      </c>
      <c r="Z144">
        <v>5.8</v>
      </c>
      <c r="AA144">
        <v>96</v>
      </c>
      <c r="AL144">
        <v>11</v>
      </c>
      <c r="AM144">
        <v>22</v>
      </c>
      <c r="AN144">
        <v>18</v>
      </c>
      <c r="AO144" s="3">
        <v>43419</v>
      </c>
      <c r="AP144" s="3">
        <v>43600</v>
      </c>
      <c r="AQ144" t="s">
        <v>215</v>
      </c>
      <c r="AR144" t="s">
        <v>539</v>
      </c>
    </row>
    <row r="145" spans="1:44" hidden="1" x14ac:dyDescent="0.3">
      <c r="A145" t="b">
        <f>AND($H145="Heat Pump",$K145&lt;=Summary!$B$3)</f>
        <v>0</v>
      </c>
      <c r="B145">
        <v>2338365</v>
      </c>
      <c r="C145" t="s">
        <v>210</v>
      </c>
      <c r="D145" t="s">
        <v>18</v>
      </c>
      <c r="E145" t="s">
        <v>540</v>
      </c>
      <c r="F145" t="s">
        <v>540</v>
      </c>
      <c r="H145" t="s">
        <v>213</v>
      </c>
      <c r="I145" t="s">
        <v>214</v>
      </c>
      <c r="K145">
        <v>1</v>
      </c>
      <c r="L145">
        <v>1</v>
      </c>
      <c r="M145">
        <v>1</v>
      </c>
      <c r="N145">
        <v>1</v>
      </c>
      <c r="O145">
        <v>1</v>
      </c>
      <c r="T145">
        <v>199000</v>
      </c>
      <c r="U145">
        <v>0.95</v>
      </c>
      <c r="Y145">
        <v>5.8</v>
      </c>
      <c r="Z145">
        <v>5.8</v>
      </c>
      <c r="AA145">
        <v>96</v>
      </c>
      <c r="AL145">
        <v>11</v>
      </c>
      <c r="AM145">
        <v>22</v>
      </c>
      <c r="AN145">
        <v>18</v>
      </c>
      <c r="AO145" s="3">
        <v>43344</v>
      </c>
      <c r="AP145" s="3">
        <v>43600</v>
      </c>
      <c r="AQ145" t="s">
        <v>215</v>
      </c>
      <c r="AR145" t="s">
        <v>541</v>
      </c>
    </row>
    <row r="146" spans="1:44" hidden="1" x14ac:dyDescent="0.3">
      <c r="A146" t="b">
        <f>AND($H146="Heat Pump",$K146&lt;=Summary!$B$3)</f>
        <v>0</v>
      </c>
      <c r="B146">
        <v>2338367</v>
      </c>
      <c r="C146" t="s">
        <v>210</v>
      </c>
      <c r="D146" t="s">
        <v>18</v>
      </c>
      <c r="E146" t="s">
        <v>542</v>
      </c>
      <c r="F146" t="s">
        <v>542</v>
      </c>
      <c r="H146" t="s">
        <v>213</v>
      </c>
      <c r="I146" t="s">
        <v>218</v>
      </c>
      <c r="K146">
        <v>1</v>
      </c>
      <c r="L146">
        <v>1</v>
      </c>
      <c r="M146">
        <v>1</v>
      </c>
      <c r="N146">
        <v>1</v>
      </c>
      <c r="O146">
        <v>1</v>
      </c>
      <c r="T146">
        <v>199000</v>
      </c>
      <c r="U146">
        <v>0.95</v>
      </c>
      <c r="Y146">
        <v>5.8</v>
      </c>
      <c r="Z146">
        <v>5.8</v>
      </c>
      <c r="AA146">
        <v>96</v>
      </c>
      <c r="AL146">
        <v>11</v>
      </c>
      <c r="AM146">
        <v>22</v>
      </c>
      <c r="AN146">
        <v>18</v>
      </c>
      <c r="AO146" s="3">
        <v>43344</v>
      </c>
      <c r="AP146" s="3">
        <v>43600</v>
      </c>
      <c r="AQ146" t="s">
        <v>215</v>
      </c>
      <c r="AR146" t="s">
        <v>543</v>
      </c>
    </row>
    <row r="147" spans="1:44" hidden="1" x14ac:dyDescent="0.3">
      <c r="A147" t="b">
        <f>AND($H147="Heat Pump",$K147&lt;=Summary!$B$3)</f>
        <v>0</v>
      </c>
      <c r="B147">
        <v>2318209</v>
      </c>
      <c r="C147" t="s">
        <v>210</v>
      </c>
      <c r="D147" t="s">
        <v>18</v>
      </c>
      <c r="E147" t="s">
        <v>544</v>
      </c>
      <c r="F147" t="s">
        <v>545</v>
      </c>
      <c r="H147" t="s">
        <v>238</v>
      </c>
      <c r="I147" t="s">
        <v>218</v>
      </c>
      <c r="K147">
        <v>38</v>
      </c>
      <c r="L147">
        <v>41</v>
      </c>
      <c r="M147">
        <v>61</v>
      </c>
      <c r="N147">
        <v>18</v>
      </c>
      <c r="O147">
        <v>2</v>
      </c>
      <c r="P147">
        <v>3</v>
      </c>
      <c r="S147">
        <v>173</v>
      </c>
      <c r="T147">
        <v>40000</v>
      </c>
      <c r="U147">
        <v>0.68</v>
      </c>
      <c r="V147">
        <v>203</v>
      </c>
      <c r="W147">
        <v>222.10065645509999</v>
      </c>
      <c r="X147">
        <v>74</v>
      </c>
      <c r="AA147">
        <v>79</v>
      </c>
      <c r="AL147">
        <v>30</v>
      </c>
      <c r="AM147">
        <v>50</v>
      </c>
      <c r="AN147">
        <v>22</v>
      </c>
      <c r="AO147" s="3">
        <v>41129</v>
      </c>
      <c r="AP147" s="3">
        <v>43600</v>
      </c>
      <c r="AQ147" t="s">
        <v>239</v>
      </c>
      <c r="AR147" t="s">
        <v>546</v>
      </c>
    </row>
    <row r="148" spans="1:44" hidden="1" x14ac:dyDescent="0.3">
      <c r="A148" t="b">
        <f>AND($H148="Heat Pump",$K148&lt;=Summary!$B$3)</f>
        <v>0</v>
      </c>
      <c r="B148">
        <v>2318216</v>
      </c>
      <c r="C148" t="s">
        <v>210</v>
      </c>
      <c r="D148" t="s">
        <v>18</v>
      </c>
      <c r="E148" t="s">
        <v>18</v>
      </c>
      <c r="F148" t="s">
        <v>547</v>
      </c>
      <c r="H148" t="s">
        <v>238</v>
      </c>
      <c r="I148" t="s">
        <v>218</v>
      </c>
      <c r="K148">
        <v>38</v>
      </c>
      <c r="L148">
        <v>41</v>
      </c>
      <c r="M148">
        <v>61</v>
      </c>
      <c r="N148">
        <v>18</v>
      </c>
      <c r="O148">
        <v>2</v>
      </c>
      <c r="P148">
        <v>3</v>
      </c>
      <c r="S148">
        <v>160</v>
      </c>
      <c r="T148">
        <v>40000</v>
      </c>
      <c r="U148">
        <v>0.68</v>
      </c>
      <c r="V148">
        <v>203</v>
      </c>
      <c r="W148">
        <v>222.10065645509999</v>
      </c>
      <c r="X148">
        <v>74</v>
      </c>
      <c r="AA148">
        <v>79</v>
      </c>
      <c r="AL148">
        <v>30</v>
      </c>
      <c r="AM148">
        <v>50</v>
      </c>
      <c r="AN148">
        <v>22</v>
      </c>
      <c r="AO148" s="3">
        <v>41985</v>
      </c>
      <c r="AP148" s="3">
        <v>43600</v>
      </c>
      <c r="AQ148" t="s">
        <v>239</v>
      </c>
      <c r="AR148" t="s">
        <v>548</v>
      </c>
    </row>
    <row r="149" spans="1:44" hidden="1" x14ac:dyDescent="0.3">
      <c r="A149" t="b">
        <f>AND($H149="Heat Pump",$K149&lt;=Summary!$B$3)</f>
        <v>0</v>
      </c>
      <c r="B149">
        <v>2318204</v>
      </c>
      <c r="C149" t="s">
        <v>210</v>
      </c>
      <c r="D149" t="s">
        <v>18</v>
      </c>
      <c r="E149" t="s">
        <v>18</v>
      </c>
      <c r="F149" t="s">
        <v>549</v>
      </c>
      <c r="H149" t="s">
        <v>238</v>
      </c>
      <c r="I149" t="s">
        <v>218</v>
      </c>
      <c r="K149">
        <v>48</v>
      </c>
      <c r="L149">
        <v>51</v>
      </c>
      <c r="M149">
        <v>70</v>
      </c>
      <c r="N149">
        <v>18</v>
      </c>
      <c r="O149">
        <v>2</v>
      </c>
      <c r="P149">
        <v>3</v>
      </c>
      <c r="S149">
        <v>110</v>
      </c>
      <c r="T149">
        <v>45000</v>
      </c>
      <c r="U149">
        <v>0.72</v>
      </c>
      <c r="V149">
        <v>206</v>
      </c>
      <c r="W149">
        <v>225.38293216630001</v>
      </c>
      <c r="X149">
        <v>81</v>
      </c>
      <c r="AA149">
        <v>79</v>
      </c>
      <c r="AL149">
        <v>30</v>
      </c>
      <c r="AM149">
        <v>59</v>
      </c>
      <c r="AN149">
        <v>22</v>
      </c>
      <c r="AO149" s="3">
        <v>41985</v>
      </c>
      <c r="AP149" s="3">
        <v>43600</v>
      </c>
      <c r="AQ149" t="s">
        <v>239</v>
      </c>
      <c r="AR149" t="s">
        <v>550</v>
      </c>
    </row>
    <row r="150" spans="1:44" hidden="1" x14ac:dyDescent="0.3">
      <c r="A150" t="b">
        <f>AND($H150="Heat Pump",$K150&lt;=Summary!$B$3)</f>
        <v>0</v>
      </c>
      <c r="B150">
        <v>2318205</v>
      </c>
      <c r="C150" t="s">
        <v>210</v>
      </c>
      <c r="D150" t="s">
        <v>18</v>
      </c>
      <c r="E150" t="s">
        <v>18</v>
      </c>
      <c r="F150" t="s">
        <v>551</v>
      </c>
      <c r="H150" t="s">
        <v>238</v>
      </c>
      <c r="I150" t="s">
        <v>218</v>
      </c>
      <c r="K150">
        <v>48</v>
      </c>
      <c r="L150">
        <v>51</v>
      </c>
      <c r="M150">
        <v>70</v>
      </c>
      <c r="N150">
        <v>18</v>
      </c>
      <c r="O150">
        <v>2</v>
      </c>
      <c r="P150">
        <v>3</v>
      </c>
      <c r="S150">
        <v>110</v>
      </c>
      <c r="T150">
        <v>45000</v>
      </c>
      <c r="U150">
        <v>0.72</v>
      </c>
      <c r="V150">
        <v>206</v>
      </c>
      <c r="W150">
        <v>225.38293216630001</v>
      </c>
      <c r="X150">
        <v>81</v>
      </c>
      <c r="AA150">
        <v>79</v>
      </c>
      <c r="AL150">
        <v>30</v>
      </c>
      <c r="AM150">
        <v>59</v>
      </c>
      <c r="AN150">
        <v>22</v>
      </c>
      <c r="AO150" s="3">
        <v>41985</v>
      </c>
      <c r="AP150" s="3">
        <v>43600</v>
      </c>
      <c r="AQ150" t="s">
        <v>239</v>
      </c>
      <c r="AR150" t="s">
        <v>552</v>
      </c>
    </row>
    <row r="151" spans="1:44" hidden="1" x14ac:dyDescent="0.3">
      <c r="A151" t="b">
        <f>AND($H151="Heat Pump",$K151&lt;=Summary!$B$3)</f>
        <v>0</v>
      </c>
      <c r="B151">
        <v>2318191</v>
      </c>
      <c r="C151" t="s">
        <v>210</v>
      </c>
      <c r="D151" t="s">
        <v>18</v>
      </c>
      <c r="E151" t="s">
        <v>18</v>
      </c>
      <c r="F151" t="s">
        <v>553</v>
      </c>
      <c r="H151" t="s">
        <v>238</v>
      </c>
      <c r="I151" t="s">
        <v>218</v>
      </c>
      <c r="K151">
        <v>48</v>
      </c>
      <c r="L151">
        <v>52</v>
      </c>
      <c r="M151">
        <v>72</v>
      </c>
      <c r="N151">
        <v>18</v>
      </c>
      <c r="O151">
        <v>3</v>
      </c>
      <c r="P151">
        <v>4</v>
      </c>
      <c r="S151">
        <v>115</v>
      </c>
      <c r="T151">
        <v>62000</v>
      </c>
      <c r="U151">
        <v>0.73</v>
      </c>
      <c r="V151">
        <v>198</v>
      </c>
      <c r="W151">
        <v>216.6301969365</v>
      </c>
      <c r="X151">
        <v>118</v>
      </c>
      <c r="AA151">
        <v>82</v>
      </c>
      <c r="AL151">
        <v>30</v>
      </c>
      <c r="AM151">
        <v>60</v>
      </c>
      <c r="AN151">
        <v>22</v>
      </c>
      <c r="AO151" s="3">
        <v>41985</v>
      </c>
      <c r="AP151" s="3">
        <v>43600</v>
      </c>
      <c r="AQ151" t="s">
        <v>239</v>
      </c>
      <c r="AR151" t="s">
        <v>554</v>
      </c>
    </row>
    <row r="152" spans="1:44" hidden="1" x14ac:dyDescent="0.3">
      <c r="A152" t="b">
        <f>AND($H152="Heat Pump",$K152&lt;=Summary!$B$3)</f>
        <v>0</v>
      </c>
      <c r="B152">
        <v>2317141</v>
      </c>
      <c r="C152" t="s">
        <v>210</v>
      </c>
      <c r="D152" t="s">
        <v>18</v>
      </c>
      <c r="E152" t="s">
        <v>555</v>
      </c>
      <c r="F152" t="s">
        <v>556</v>
      </c>
      <c r="H152" t="s">
        <v>238</v>
      </c>
      <c r="I152" t="s">
        <v>214</v>
      </c>
      <c r="K152">
        <v>38</v>
      </c>
      <c r="L152">
        <v>41</v>
      </c>
      <c r="M152">
        <v>61</v>
      </c>
      <c r="N152">
        <v>18</v>
      </c>
      <c r="O152">
        <v>2</v>
      </c>
      <c r="P152">
        <v>3</v>
      </c>
      <c r="S152">
        <v>173</v>
      </c>
      <c r="T152">
        <v>40000</v>
      </c>
      <c r="U152">
        <v>0.68</v>
      </c>
      <c r="V152">
        <v>203</v>
      </c>
      <c r="X152">
        <v>74</v>
      </c>
      <c r="AA152">
        <v>79</v>
      </c>
      <c r="AL152">
        <v>30</v>
      </c>
      <c r="AM152">
        <v>50</v>
      </c>
      <c r="AN152">
        <v>22</v>
      </c>
      <c r="AO152" s="3">
        <v>41129</v>
      </c>
      <c r="AP152" s="3">
        <v>43600</v>
      </c>
      <c r="AQ152" t="s">
        <v>239</v>
      </c>
      <c r="AR152" t="s">
        <v>557</v>
      </c>
    </row>
    <row r="153" spans="1:44" hidden="1" x14ac:dyDescent="0.3">
      <c r="A153" t="b">
        <f>AND($H153="Heat Pump",$K153&lt;=Summary!$B$3)</f>
        <v>0</v>
      </c>
      <c r="B153">
        <v>2338823</v>
      </c>
      <c r="C153" t="s">
        <v>210</v>
      </c>
      <c r="D153" t="s">
        <v>18</v>
      </c>
      <c r="E153" t="s">
        <v>426</v>
      </c>
      <c r="F153" t="s">
        <v>558</v>
      </c>
      <c r="H153" t="s">
        <v>238</v>
      </c>
      <c r="I153" t="s">
        <v>314</v>
      </c>
      <c r="K153">
        <v>38</v>
      </c>
      <c r="L153">
        <v>41</v>
      </c>
      <c r="M153">
        <v>61</v>
      </c>
      <c r="N153">
        <v>18</v>
      </c>
      <c r="O153">
        <v>2</v>
      </c>
      <c r="P153">
        <v>3</v>
      </c>
      <c r="T153">
        <v>40000</v>
      </c>
      <c r="U153">
        <v>0.68</v>
      </c>
      <c r="V153">
        <v>203</v>
      </c>
      <c r="X153">
        <v>74</v>
      </c>
      <c r="AA153">
        <v>79</v>
      </c>
      <c r="AO153" s="3">
        <v>43468</v>
      </c>
      <c r="AP153" s="3">
        <v>43609</v>
      </c>
      <c r="AQ153" t="s">
        <v>239</v>
      </c>
      <c r="AR153" t="s">
        <v>559</v>
      </c>
    </row>
    <row r="154" spans="1:44" hidden="1" x14ac:dyDescent="0.3">
      <c r="A154" t="b">
        <f>AND($H154="Heat Pump",$K154&lt;=Summary!$B$3)</f>
        <v>0</v>
      </c>
      <c r="B154">
        <v>2317138</v>
      </c>
      <c r="C154" t="s">
        <v>210</v>
      </c>
      <c r="D154" t="s">
        <v>18</v>
      </c>
      <c r="E154" t="s">
        <v>18</v>
      </c>
      <c r="F154" t="s">
        <v>560</v>
      </c>
      <c r="H154" t="s">
        <v>238</v>
      </c>
      <c r="I154" t="s">
        <v>214</v>
      </c>
      <c r="K154">
        <v>38</v>
      </c>
      <c r="L154">
        <v>41</v>
      </c>
      <c r="M154">
        <v>61</v>
      </c>
      <c r="N154">
        <v>18</v>
      </c>
      <c r="O154">
        <v>2</v>
      </c>
      <c r="P154">
        <v>3</v>
      </c>
      <c r="S154">
        <v>160</v>
      </c>
      <c r="T154">
        <v>40000</v>
      </c>
      <c r="U154">
        <v>0.68</v>
      </c>
      <c r="V154">
        <v>203</v>
      </c>
      <c r="X154">
        <v>74</v>
      </c>
      <c r="AA154">
        <v>79</v>
      </c>
      <c r="AL154">
        <v>30</v>
      </c>
      <c r="AM154">
        <v>50</v>
      </c>
      <c r="AN154">
        <v>22</v>
      </c>
      <c r="AO154" s="3">
        <v>41985</v>
      </c>
      <c r="AP154" s="3">
        <v>43600</v>
      </c>
      <c r="AQ154" t="s">
        <v>239</v>
      </c>
      <c r="AR154" t="s">
        <v>561</v>
      </c>
    </row>
    <row r="155" spans="1:44" hidden="1" x14ac:dyDescent="0.3">
      <c r="A155" t="b">
        <f>AND($H155="Heat Pump",$K155&lt;=Summary!$B$3)</f>
        <v>0</v>
      </c>
      <c r="B155">
        <v>2316639</v>
      </c>
      <c r="C155" t="s">
        <v>210</v>
      </c>
      <c r="D155" t="s">
        <v>18</v>
      </c>
      <c r="E155" t="s">
        <v>18</v>
      </c>
      <c r="F155" t="s">
        <v>562</v>
      </c>
      <c r="H155" t="s">
        <v>238</v>
      </c>
      <c r="I155" t="s">
        <v>214</v>
      </c>
      <c r="K155">
        <v>48</v>
      </c>
      <c r="L155">
        <v>51</v>
      </c>
      <c r="M155">
        <v>70</v>
      </c>
      <c r="N155">
        <v>18</v>
      </c>
      <c r="O155">
        <v>2</v>
      </c>
      <c r="P155">
        <v>3</v>
      </c>
      <c r="S155">
        <v>110</v>
      </c>
      <c r="T155">
        <v>45000</v>
      </c>
      <c r="U155">
        <v>0.72</v>
      </c>
      <c r="V155">
        <v>206</v>
      </c>
      <c r="X155">
        <v>81</v>
      </c>
      <c r="AA155">
        <v>79</v>
      </c>
      <c r="AL155">
        <v>30</v>
      </c>
      <c r="AM155">
        <v>59</v>
      </c>
      <c r="AN155">
        <v>22</v>
      </c>
      <c r="AO155" s="3">
        <v>41985</v>
      </c>
      <c r="AP155" s="3">
        <v>43600</v>
      </c>
      <c r="AQ155" t="s">
        <v>239</v>
      </c>
      <c r="AR155" t="s">
        <v>563</v>
      </c>
    </row>
    <row r="156" spans="1:44" hidden="1" x14ac:dyDescent="0.3">
      <c r="A156" t="b">
        <f>AND($H156="Heat Pump",$K156&lt;=Summary!$B$3)</f>
        <v>0</v>
      </c>
      <c r="B156">
        <v>2338828</v>
      </c>
      <c r="C156" t="s">
        <v>210</v>
      </c>
      <c r="D156" t="s">
        <v>18</v>
      </c>
      <c r="E156" t="s">
        <v>438</v>
      </c>
      <c r="F156" t="s">
        <v>564</v>
      </c>
      <c r="H156" t="s">
        <v>238</v>
      </c>
      <c r="I156" t="s">
        <v>314</v>
      </c>
      <c r="K156">
        <v>48</v>
      </c>
      <c r="L156">
        <v>51</v>
      </c>
      <c r="M156">
        <v>70</v>
      </c>
      <c r="N156">
        <v>18</v>
      </c>
      <c r="O156">
        <v>2</v>
      </c>
      <c r="P156">
        <v>3</v>
      </c>
      <c r="T156">
        <v>45000</v>
      </c>
      <c r="U156">
        <v>0.72</v>
      </c>
      <c r="V156">
        <v>206</v>
      </c>
      <c r="X156">
        <v>81</v>
      </c>
      <c r="AA156">
        <v>79</v>
      </c>
      <c r="AO156" s="3">
        <v>43468</v>
      </c>
      <c r="AP156" s="3">
        <v>43609</v>
      </c>
      <c r="AQ156" t="s">
        <v>239</v>
      </c>
      <c r="AR156" t="s">
        <v>565</v>
      </c>
    </row>
    <row r="157" spans="1:44" hidden="1" x14ac:dyDescent="0.3">
      <c r="A157" t="b">
        <f>AND($H157="Heat Pump",$K157&lt;=Summary!$B$3)</f>
        <v>0</v>
      </c>
      <c r="B157">
        <v>2317128</v>
      </c>
      <c r="C157" t="s">
        <v>210</v>
      </c>
      <c r="D157" t="s">
        <v>18</v>
      </c>
      <c r="E157" t="s">
        <v>18</v>
      </c>
      <c r="F157" t="s">
        <v>566</v>
      </c>
      <c r="H157" t="s">
        <v>238</v>
      </c>
      <c r="I157" t="s">
        <v>214</v>
      </c>
      <c r="K157">
        <v>48</v>
      </c>
      <c r="L157">
        <v>51</v>
      </c>
      <c r="M157">
        <v>70</v>
      </c>
      <c r="N157">
        <v>18</v>
      </c>
      <c r="O157">
        <v>2</v>
      </c>
      <c r="P157">
        <v>3</v>
      </c>
      <c r="S157">
        <v>110</v>
      </c>
      <c r="T157">
        <v>45000</v>
      </c>
      <c r="U157">
        <v>0.72</v>
      </c>
      <c r="V157">
        <v>206</v>
      </c>
      <c r="X157">
        <v>81</v>
      </c>
      <c r="AA157">
        <v>79</v>
      </c>
      <c r="AL157">
        <v>30</v>
      </c>
      <c r="AM157">
        <v>59</v>
      </c>
      <c r="AN157">
        <v>22</v>
      </c>
      <c r="AO157" s="3">
        <v>41985</v>
      </c>
      <c r="AP157" s="3">
        <v>43600</v>
      </c>
      <c r="AQ157" t="s">
        <v>239</v>
      </c>
      <c r="AR157" t="s">
        <v>567</v>
      </c>
    </row>
    <row r="158" spans="1:44" hidden="1" x14ac:dyDescent="0.3">
      <c r="A158" t="b">
        <f>AND($H158="Heat Pump",$K158&lt;=Summary!$B$3)</f>
        <v>0</v>
      </c>
      <c r="B158">
        <v>2316636</v>
      </c>
      <c r="C158" t="s">
        <v>210</v>
      </c>
      <c r="D158" t="s">
        <v>18</v>
      </c>
      <c r="E158" t="s">
        <v>18</v>
      </c>
      <c r="F158" t="s">
        <v>568</v>
      </c>
      <c r="H158" t="s">
        <v>238</v>
      </c>
      <c r="I158" t="s">
        <v>214</v>
      </c>
      <c r="K158">
        <v>48</v>
      </c>
      <c r="L158">
        <v>52</v>
      </c>
      <c r="M158">
        <v>72</v>
      </c>
      <c r="N158">
        <v>18</v>
      </c>
      <c r="O158">
        <v>3</v>
      </c>
      <c r="P158">
        <v>4</v>
      </c>
      <c r="S158">
        <v>115</v>
      </c>
      <c r="T158">
        <v>62000</v>
      </c>
      <c r="U158">
        <v>0.73</v>
      </c>
      <c r="V158">
        <v>198</v>
      </c>
      <c r="X158">
        <v>118</v>
      </c>
      <c r="AA158">
        <v>82</v>
      </c>
      <c r="AL158">
        <v>30</v>
      </c>
      <c r="AM158">
        <v>60</v>
      </c>
      <c r="AN158">
        <v>22</v>
      </c>
      <c r="AO158" s="3">
        <v>41985</v>
      </c>
      <c r="AP158" s="3">
        <v>43600</v>
      </c>
      <c r="AQ158" t="s">
        <v>239</v>
      </c>
      <c r="AR158" t="s">
        <v>569</v>
      </c>
    </row>
    <row r="159" spans="1:44" hidden="1" x14ac:dyDescent="0.3">
      <c r="A159" t="b">
        <f>AND($H159="Heat Pump",$K159&lt;=Summary!$B$3)</f>
        <v>0</v>
      </c>
      <c r="B159">
        <v>2338832</v>
      </c>
      <c r="C159" t="s">
        <v>210</v>
      </c>
      <c r="D159" t="s">
        <v>18</v>
      </c>
      <c r="E159" t="s">
        <v>450</v>
      </c>
      <c r="F159" t="s">
        <v>570</v>
      </c>
      <c r="H159" t="s">
        <v>238</v>
      </c>
      <c r="I159" t="s">
        <v>314</v>
      </c>
      <c r="K159">
        <v>48</v>
      </c>
      <c r="L159">
        <v>52</v>
      </c>
      <c r="M159">
        <v>72</v>
      </c>
      <c r="N159">
        <v>18</v>
      </c>
      <c r="O159">
        <v>3</v>
      </c>
      <c r="P159">
        <v>4</v>
      </c>
      <c r="T159">
        <v>62000</v>
      </c>
      <c r="U159">
        <v>0.73</v>
      </c>
      <c r="V159">
        <v>198</v>
      </c>
      <c r="X159">
        <v>118</v>
      </c>
      <c r="AA159">
        <v>82</v>
      </c>
      <c r="AO159" s="3">
        <v>43468</v>
      </c>
      <c r="AP159" s="3">
        <v>43609</v>
      </c>
      <c r="AQ159" t="s">
        <v>239</v>
      </c>
      <c r="AR159" t="s">
        <v>571</v>
      </c>
    </row>
    <row r="160" spans="1:44" hidden="1" x14ac:dyDescent="0.3">
      <c r="A160" t="b">
        <f>AND($H160="Heat Pump",$K160&lt;=Summary!$B$3)</f>
        <v>0</v>
      </c>
      <c r="B160">
        <v>2318121</v>
      </c>
      <c r="C160" t="s">
        <v>210</v>
      </c>
      <c r="D160" t="s">
        <v>18</v>
      </c>
      <c r="E160" t="s">
        <v>572</v>
      </c>
      <c r="F160" t="s">
        <v>573</v>
      </c>
      <c r="H160" t="s">
        <v>238</v>
      </c>
      <c r="I160" t="s">
        <v>218</v>
      </c>
      <c r="K160">
        <v>38</v>
      </c>
      <c r="L160">
        <v>50</v>
      </c>
      <c r="M160">
        <v>59</v>
      </c>
      <c r="N160">
        <v>18</v>
      </c>
      <c r="O160">
        <v>2</v>
      </c>
      <c r="P160">
        <v>3</v>
      </c>
      <c r="T160">
        <v>40000</v>
      </c>
      <c r="U160">
        <v>0.67</v>
      </c>
      <c r="V160">
        <v>205</v>
      </c>
      <c r="W160">
        <v>224.28884026259999</v>
      </c>
      <c r="X160">
        <v>73</v>
      </c>
      <c r="AA160">
        <v>79</v>
      </c>
      <c r="AO160" s="3">
        <v>41278</v>
      </c>
      <c r="AP160" s="3">
        <v>43565</v>
      </c>
      <c r="AQ160" t="s">
        <v>239</v>
      </c>
      <c r="AR160" t="s">
        <v>574</v>
      </c>
    </row>
    <row r="161" spans="1:44" hidden="1" x14ac:dyDescent="0.3">
      <c r="A161" t="b">
        <f>AND($H161="Heat Pump",$K161&lt;=Summary!$B$3)</f>
        <v>0</v>
      </c>
      <c r="B161">
        <v>2318220</v>
      </c>
      <c r="C161" t="s">
        <v>210</v>
      </c>
      <c r="D161" t="s">
        <v>18</v>
      </c>
      <c r="E161" t="s">
        <v>575</v>
      </c>
      <c r="F161" t="s">
        <v>575</v>
      </c>
      <c r="H161" t="s">
        <v>238</v>
      </c>
      <c r="I161" t="s">
        <v>218</v>
      </c>
      <c r="K161">
        <v>38</v>
      </c>
      <c r="L161">
        <v>59</v>
      </c>
      <c r="M161">
        <v>69</v>
      </c>
      <c r="N161">
        <v>16</v>
      </c>
      <c r="O161">
        <v>2</v>
      </c>
      <c r="P161">
        <v>3</v>
      </c>
      <c r="T161">
        <v>50000</v>
      </c>
      <c r="U161">
        <v>0.7</v>
      </c>
      <c r="V161">
        <v>208</v>
      </c>
      <c r="W161">
        <v>227.57111597369999</v>
      </c>
      <c r="X161">
        <v>87</v>
      </c>
      <c r="AA161">
        <v>78</v>
      </c>
      <c r="AO161" s="3">
        <v>41278</v>
      </c>
      <c r="AP161" s="3">
        <v>43565</v>
      </c>
      <c r="AQ161" t="s">
        <v>239</v>
      </c>
      <c r="AR161" t="s">
        <v>576</v>
      </c>
    </row>
    <row r="162" spans="1:44" hidden="1" x14ac:dyDescent="0.3">
      <c r="A162" t="b">
        <f>AND($H162="Heat Pump",$K162&lt;=Summary!$B$3)</f>
        <v>0</v>
      </c>
      <c r="B162">
        <v>2318221</v>
      </c>
      <c r="C162" t="s">
        <v>210</v>
      </c>
      <c r="D162" t="s">
        <v>18</v>
      </c>
      <c r="E162" t="s">
        <v>577</v>
      </c>
      <c r="F162" t="s">
        <v>577</v>
      </c>
      <c r="H162" t="s">
        <v>238</v>
      </c>
      <c r="I162" t="s">
        <v>218</v>
      </c>
      <c r="K162">
        <v>38</v>
      </c>
      <c r="L162">
        <v>59</v>
      </c>
      <c r="M162">
        <v>69</v>
      </c>
      <c r="N162">
        <v>16</v>
      </c>
      <c r="O162">
        <v>2</v>
      </c>
      <c r="P162">
        <v>3</v>
      </c>
      <c r="T162">
        <v>50000</v>
      </c>
      <c r="U162">
        <v>0.7</v>
      </c>
      <c r="V162">
        <v>208</v>
      </c>
      <c r="W162">
        <v>227.57111597369999</v>
      </c>
      <c r="X162">
        <v>87</v>
      </c>
      <c r="AA162">
        <v>78</v>
      </c>
      <c r="AO162" s="3">
        <v>41278</v>
      </c>
      <c r="AP162" s="3">
        <v>43565</v>
      </c>
      <c r="AQ162" t="s">
        <v>239</v>
      </c>
      <c r="AR162" t="s">
        <v>578</v>
      </c>
    </row>
    <row r="163" spans="1:44" hidden="1" x14ac:dyDescent="0.3">
      <c r="A163" t="b">
        <f>AND($H163="Heat Pump",$K163&lt;=Summary!$B$3)</f>
        <v>0</v>
      </c>
      <c r="B163">
        <v>2318114</v>
      </c>
      <c r="C163" t="s">
        <v>210</v>
      </c>
      <c r="D163" t="s">
        <v>18</v>
      </c>
      <c r="E163" t="s">
        <v>573</v>
      </c>
      <c r="F163" t="s">
        <v>579</v>
      </c>
      <c r="H163" t="s">
        <v>238</v>
      </c>
      <c r="I163" t="s">
        <v>218</v>
      </c>
      <c r="K163">
        <v>49</v>
      </c>
      <c r="L163">
        <v>59</v>
      </c>
      <c r="M163">
        <v>60</v>
      </c>
      <c r="N163">
        <v>20</v>
      </c>
      <c r="O163">
        <v>2</v>
      </c>
      <c r="P163">
        <v>3</v>
      </c>
      <c r="T163">
        <v>40000</v>
      </c>
      <c r="U163">
        <v>0.72</v>
      </c>
      <c r="V163">
        <v>208</v>
      </c>
      <c r="W163">
        <v>227.57111597369999</v>
      </c>
      <c r="X163">
        <v>79</v>
      </c>
      <c r="AA163">
        <v>80</v>
      </c>
      <c r="AO163" s="3">
        <v>41278</v>
      </c>
      <c r="AP163" s="3">
        <v>43565</v>
      </c>
      <c r="AQ163" t="s">
        <v>239</v>
      </c>
      <c r="AR163" t="s">
        <v>580</v>
      </c>
    </row>
    <row r="164" spans="1:44" hidden="1" x14ac:dyDescent="0.3">
      <c r="A164" t="b">
        <f>AND($H164="Heat Pump",$K164&lt;=Summary!$B$3)</f>
        <v>0</v>
      </c>
      <c r="B164">
        <v>2318236</v>
      </c>
      <c r="C164" t="s">
        <v>210</v>
      </c>
      <c r="D164" t="s">
        <v>18</v>
      </c>
      <c r="E164" t="s">
        <v>581</v>
      </c>
      <c r="F164" t="s">
        <v>581</v>
      </c>
      <c r="H164" t="s">
        <v>238</v>
      </c>
      <c r="I164" t="s">
        <v>218</v>
      </c>
      <c r="K164">
        <v>48</v>
      </c>
      <c r="L164">
        <v>59</v>
      </c>
      <c r="M164">
        <v>68</v>
      </c>
      <c r="N164">
        <v>18</v>
      </c>
      <c r="O164">
        <v>2</v>
      </c>
      <c r="P164">
        <v>3</v>
      </c>
      <c r="T164">
        <v>50000</v>
      </c>
      <c r="U164">
        <v>0.72</v>
      </c>
      <c r="V164">
        <v>211</v>
      </c>
      <c r="W164">
        <v>230.8533916849</v>
      </c>
      <c r="X164">
        <v>97</v>
      </c>
      <c r="AA164">
        <v>81</v>
      </c>
      <c r="AO164" s="3">
        <v>41278</v>
      </c>
      <c r="AP164" s="3">
        <v>43565</v>
      </c>
      <c r="AQ164" t="s">
        <v>239</v>
      </c>
      <c r="AR164" t="s">
        <v>582</v>
      </c>
    </row>
    <row r="165" spans="1:44" hidden="1" x14ac:dyDescent="0.3">
      <c r="A165" t="b">
        <f>AND($H165="Heat Pump",$K165&lt;=Summary!$B$3)</f>
        <v>0</v>
      </c>
      <c r="B165">
        <v>2318237</v>
      </c>
      <c r="C165" t="s">
        <v>210</v>
      </c>
      <c r="D165" t="s">
        <v>18</v>
      </c>
      <c r="E165" t="s">
        <v>583</v>
      </c>
      <c r="F165" t="s">
        <v>583</v>
      </c>
      <c r="H165" t="s">
        <v>238</v>
      </c>
      <c r="I165" t="s">
        <v>218</v>
      </c>
      <c r="K165">
        <v>48</v>
      </c>
      <c r="L165">
        <v>59</v>
      </c>
      <c r="M165">
        <v>68</v>
      </c>
      <c r="N165">
        <v>18</v>
      </c>
      <c r="O165">
        <v>2</v>
      </c>
      <c r="P165">
        <v>3</v>
      </c>
      <c r="T165">
        <v>50000</v>
      </c>
      <c r="U165">
        <v>0.72</v>
      </c>
      <c r="V165">
        <v>211</v>
      </c>
      <c r="W165">
        <v>230.8533916849</v>
      </c>
      <c r="X165">
        <v>97</v>
      </c>
      <c r="AA165">
        <v>81</v>
      </c>
      <c r="AO165" s="3">
        <v>41278</v>
      </c>
      <c r="AP165" s="3">
        <v>43565</v>
      </c>
      <c r="AQ165" t="s">
        <v>239</v>
      </c>
      <c r="AR165" t="s">
        <v>584</v>
      </c>
    </row>
    <row r="166" spans="1:44" hidden="1" x14ac:dyDescent="0.3">
      <c r="A166" t="b">
        <f>AND($H166="Heat Pump",$K166&lt;=Summary!$B$3)</f>
        <v>0</v>
      </c>
      <c r="B166">
        <v>2318096</v>
      </c>
      <c r="C166" t="s">
        <v>210</v>
      </c>
      <c r="D166" t="s">
        <v>18</v>
      </c>
      <c r="E166" t="s">
        <v>585</v>
      </c>
      <c r="F166" t="s">
        <v>586</v>
      </c>
      <c r="H166" t="s">
        <v>238</v>
      </c>
      <c r="I166" t="s">
        <v>218</v>
      </c>
      <c r="K166">
        <v>50</v>
      </c>
      <c r="L166">
        <v>52</v>
      </c>
      <c r="M166">
        <v>61</v>
      </c>
      <c r="N166">
        <v>20</v>
      </c>
      <c r="O166">
        <v>3</v>
      </c>
      <c r="P166">
        <v>4</v>
      </c>
      <c r="S166">
        <v>79</v>
      </c>
      <c r="T166">
        <v>62000</v>
      </c>
      <c r="U166">
        <v>0.73</v>
      </c>
      <c r="V166">
        <v>206</v>
      </c>
      <c r="W166">
        <v>225.38293216630001</v>
      </c>
      <c r="X166">
        <v>119</v>
      </c>
      <c r="AA166">
        <v>82</v>
      </c>
      <c r="AL166">
        <v>31</v>
      </c>
      <c r="AM166">
        <v>61</v>
      </c>
      <c r="AN166">
        <v>24</v>
      </c>
      <c r="AO166" s="3">
        <v>41278</v>
      </c>
      <c r="AP166" s="3">
        <v>43565</v>
      </c>
      <c r="AQ166" t="s">
        <v>239</v>
      </c>
      <c r="AR166" t="s">
        <v>587</v>
      </c>
    </row>
    <row r="167" spans="1:44" hidden="1" x14ac:dyDescent="0.3">
      <c r="A167" t="b">
        <f>AND($H167="Heat Pump",$K167&lt;=Summary!$B$3)</f>
        <v>0</v>
      </c>
      <c r="B167">
        <v>2317154</v>
      </c>
      <c r="C167" t="s">
        <v>210</v>
      </c>
      <c r="D167" t="s">
        <v>18</v>
      </c>
      <c r="E167" t="s">
        <v>588</v>
      </c>
      <c r="F167" t="s">
        <v>588</v>
      </c>
      <c r="H167" t="s">
        <v>238</v>
      </c>
      <c r="I167" t="s">
        <v>214</v>
      </c>
      <c r="K167">
        <v>38</v>
      </c>
      <c r="L167">
        <v>50</v>
      </c>
      <c r="M167">
        <v>59</v>
      </c>
      <c r="N167">
        <v>18</v>
      </c>
      <c r="O167">
        <v>2</v>
      </c>
      <c r="P167">
        <v>3</v>
      </c>
      <c r="T167">
        <v>40000</v>
      </c>
      <c r="U167">
        <v>0.67</v>
      </c>
      <c r="V167">
        <v>205</v>
      </c>
      <c r="X167">
        <v>73</v>
      </c>
      <c r="AA167">
        <v>79</v>
      </c>
      <c r="AO167" s="3">
        <v>41278</v>
      </c>
      <c r="AP167" s="3">
        <v>43565</v>
      </c>
      <c r="AQ167" t="s">
        <v>239</v>
      </c>
      <c r="AR167" t="s">
        <v>589</v>
      </c>
    </row>
    <row r="168" spans="1:44" hidden="1" x14ac:dyDescent="0.3">
      <c r="A168" t="b">
        <f>AND($H168="Heat Pump",$K168&lt;=Summary!$B$3)</f>
        <v>0</v>
      </c>
      <c r="B168">
        <v>2317159</v>
      </c>
      <c r="C168" t="s">
        <v>210</v>
      </c>
      <c r="D168" t="s">
        <v>18</v>
      </c>
      <c r="E168" t="s">
        <v>590</v>
      </c>
      <c r="F168" t="s">
        <v>590</v>
      </c>
      <c r="H168" t="s">
        <v>238</v>
      </c>
      <c r="I168" t="s">
        <v>214</v>
      </c>
      <c r="K168">
        <v>38</v>
      </c>
      <c r="L168">
        <v>59</v>
      </c>
      <c r="M168">
        <v>69</v>
      </c>
      <c r="N168">
        <v>16</v>
      </c>
      <c r="O168">
        <v>2</v>
      </c>
      <c r="P168">
        <v>3</v>
      </c>
      <c r="T168">
        <v>50000</v>
      </c>
      <c r="U168">
        <v>0.7</v>
      </c>
      <c r="V168">
        <v>208</v>
      </c>
      <c r="X168">
        <v>87</v>
      </c>
      <c r="AA168">
        <v>78</v>
      </c>
      <c r="AO168" s="3">
        <v>41278</v>
      </c>
      <c r="AP168" s="3">
        <v>43565</v>
      </c>
      <c r="AQ168" t="s">
        <v>239</v>
      </c>
      <c r="AR168" t="s">
        <v>591</v>
      </c>
    </row>
    <row r="169" spans="1:44" hidden="1" x14ac:dyDescent="0.3">
      <c r="A169" t="b">
        <f>AND($H169="Heat Pump",$K169&lt;=Summary!$B$3)</f>
        <v>0</v>
      </c>
      <c r="B169">
        <v>2317158</v>
      </c>
      <c r="C169" t="s">
        <v>210</v>
      </c>
      <c r="D169" t="s">
        <v>18</v>
      </c>
      <c r="E169" t="s">
        <v>592</v>
      </c>
      <c r="F169" t="s">
        <v>592</v>
      </c>
      <c r="H169" t="s">
        <v>238</v>
      </c>
      <c r="I169" t="s">
        <v>214</v>
      </c>
      <c r="K169">
        <v>38</v>
      </c>
      <c r="L169">
        <v>59</v>
      </c>
      <c r="M169">
        <v>69</v>
      </c>
      <c r="N169">
        <v>16</v>
      </c>
      <c r="O169">
        <v>2</v>
      </c>
      <c r="P169">
        <v>3</v>
      </c>
      <c r="T169">
        <v>50000</v>
      </c>
      <c r="U169">
        <v>0.7</v>
      </c>
      <c r="V169">
        <v>208</v>
      </c>
      <c r="X169">
        <v>87</v>
      </c>
      <c r="AA169">
        <v>78</v>
      </c>
      <c r="AO169" s="3">
        <v>41278</v>
      </c>
      <c r="AP169" s="3">
        <v>43565</v>
      </c>
      <c r="AQ169" t="s">
        <v>239</v>
      </c>
      <c r="AR169" t="s">
        <v>593</v>
      </c>
    </row>
    <row r="170" spans="1:44" hidden="1" x14ac:dyDescent="0.3">
      <c r="A170" t="b">
        <f>AND($H170="Heat Pump",$K170&lt;=Summary!$B$3)</f>
        <v>0</v>
      </c>
      <c r="B170">
        <v>2317148</v>
      </c>
      <c r="C170" t="s">
        <v>210</v>
      </c>
      <c r="D170" t="s">
        <v>18</v>
      </c>
      <c r="E170" t="s">
        <v>588</v>
      </c>
      <c r="F170" t="s">
        <v>594</v>
      </c>
      <c r="H170" t="s">
        <v>238</v>
      </c>
      <c r="I170" t="s">
        <v>214</v>
      </c>
      <c r="K170">
        <v>49</v>
      </c>
      <c r="L170">
        <v>59</v>
      </c>
      <c r="M170">
        <v>60</v>
      </c>
      <c r="N170">
        <v>20</v>
      </c>
      <c r="O170">
        <v>2</v>
      </c>
      <c r="P170">
        <v>3</v>
      </c>
      <c r="T170">
        <v>40000</v>
      </c>
      <c r="U170">
        <v>0.72</v>
      </c>
      <c r="V170">
        <v>208</v>
      </c>
      <c r="X170">
        <v>79</v>
      </c>
      <c r="AA170">
        <v>80</v>
      </c>
      <c r="AO170" s="3">
        <v>41278</v>
      </c>
      <c r="AP170" s="3">
        <v>43565</v>
      </c>
      <c r="AQ170" t="s">
        <v>239</v>
      </c>
      <c r="AR170" t="s">
        <v>595</v>
      </c>
    </row>
    <row r="171" spans="1:44" hidden="1" x14ac:dyDescent="0.3">
      <c r="A171" t="b">
        <f>AND($H171="Heat Pump",$K171&lt;=Summary!$B$3)</f>
        <v>0</v>
      </c>
      <c r="B171">
        <v>2317147</v>
      </c>
      <c r="C171" t="s">
        <v>210</v>
      </c>
      <c r="D171" t="s">
        <v>18</v>
      </c>
      <c r="E171" t="s">
        <v>596</v>
      </c>
      <c r="F171" t="s">
        <v>596</v>
      </c>
      <c r="H171" t="s">
        <v>238</v>
      </c>
      <c r="I171" t="s">
        <v>214</v>
      </c>
      <c r="K171">
        <v>48</v>
      </c>
      <c r="L171">
        <v>59</v>
      </c>
      <c r="M171">
        <v>68</v>
      </c>
      <c r="N171">
        <v>18</v>
      </c>
      <c r="O171">
        <v>2</v>
      </c>
      <c r="P171">
        <v>3</v>
      </c>
      <c r="T171">
        <v>50000</v>
      </c>
      <c r="U171">
        <v>0.72</v>
      </c>
      <c r="V171">
        <v>211</v>
      </c>
      <c r="X171">
        <v>97</v>
      </c>
      <c r="AA171">
        <v>81</v>
      </c>
      <c r="AO171" s="3">
        <v>41278</v>
      </c>
      <c r="AP171" s="3">
        <v>43565</v>
      </c>
      <c r="AQ171" t="s">
        <v>239</v>
      </c>
      <c r="AR171" t="s">
        <v>597</v>
      </c>
    </row>
    <row r="172" spans="1:44" hidden="1" x14ac:dyDescent="0.3">
      <c r="A172" t="b">
        <f>AND($H172="Heat Pump",$K172&lt;=Summary!$B$3)</f>
        <v>0</v>
      </c>
      <c r="B172">
        <v>2333587</v>
      </c>
      <c r="C172" t="s">
        <v>210</v>
      </c>
      <c r="D172" t="s">
        <v>211</v>
      </c>
      <c r="E172" t="s">
        <v>243</v>
      </c>
      <c r="F172" t="s">
        <v>598</v>
      </c>
      <c r="H172" t="s">
        <v>238</v>
      </c>
      <c r="I172" t="s">
        <v>218</v>
      </c>
      <c r="K172">
        <v>38</v>
      </c>
      <c r="L172">
        <v>58</v>
      </c>
      <c r="M172">
        <v>62</v>
      </c>
      <c r="N172">
        <v>20</v>
      </c>
      <c r="O172">
        <v>3</v>
      </c>
      <c r="P172">
        <v>4</v>
      </c>
      <c r="T172">
        <v>36000</v>
      </c>
      <c r="U172">
        <v>0.64</v>
      </c>
      <c r="V172">
        <v>245</v>
      </c>
      <c r="W172">
        <v>268.05251641140001</v>
      </c>
      <c r="X172">
        <v>70</v>
      </c>
      <c r="AA172">
        <v>73</v>
      </c>
      <c r="AO172" s="3">
        <v>40567</v>
      </c>
      <c r="AP172" s="3">
        <v>43511</v>
      </c>
      <c r="AQ172" t="s">
        <v>215</v>
      </c>
      <c r="AR172" t="s">
        <v>599</v>
      </c>
    </row>
    <row r="173" spans="1:44" hidden="1" x14ac:dyDescent="0.3">
      <c r="A173" t="b">
        <f>AND($H173="Heat Pump",$K173&lt;=Summary!$B$3)</f>
        <v>0</v>
      </c>
      <c r="B173">
        <v>2333596</v>
      </c>
      <c r="C173" t="s">
        <v>210</v>
      </c>
      <c r="D173" t="s">
        <v>211</v>
      </c>
      <c r="E173" t="s">
        <v>243</v>
      </c>
      <c r="F173" t="s">
        <v>600</v>
      </c>
      <c r="H173" t="s">
        <v>238</v>
      </c>
      <c r="I173" t="s">
        <v>214</v>
      </c>
      <c r="K173">
        <v>48</v>
      </c>
      <c r="L173">
        <v>57</v>
      </c>
      <c r="M173">
        <v>61</v>
      </c>
      <c r="N173">
        <v>22</v>
      </c>
      <c r="O173">
        <v>3</v>
      </c>
      <c r="P173">
        <v>4</v>
      </c>
      <c r="T173">
        <v>40000</v>
      </c>
      <c r="U173">
        <v>0.69</v>
      </c>
      <c r="V173">
        <v>224</v>
      </c>
      <c r="X173">
        <v>84</v>
      </c>
      <c r="AA173">
        <v>80</v>
      </c>
      <c r="AO173" s="3">
        <v>40567</v>
      </c>
      <c r="AP173" s="3">
        <v>43511</v>
      </c>
      <c r="AQ173" t="s">
        <v>215</v>
      </c>
      <c r="AR173" t="s">
        <v>601</v>
      </c>
    </row>
    <row r="174" spans="1:44" hidden="1" x14ac:dyDescent="0.3">
      <c r="A174" t="b">
        <f>AND($H174="Heat Pump",$K174&lt;=Summary!$B$3)</f>
        <v>0</v>
      </c>
      <c r="B174">
        <v>2333597</v>
      </c>
      <c r="C174" t="s">
        <v>210</v>
      </c>
      <c r="D174" t="s">
        <v>211</v>
      </c>
      <c r="E174" t="s">
        <v>243</v>
      </c>
      <c r="F174" t="s">
        <v>602</v>
      </c>
      <c r="H174" t="s">
        <v>238</v>
      </c>
      <c r="I174" t="s">
        <v>218</v>
      </c>
      <c r="K174">
        <v>48</v>
      </c>
      <c r="L174">
        <v>57</v>
      </c>
      <c r="M174">
        <v>61</v>
      </c>
      <c r="N174">
        <v>22</v>
      </c>
      <c r="O174">
        <v>3</v>
      </c>
      <c r="P174">
        <v>4</v>
      </c>
      <c r="T174">
        <v>37000</v>
      </c>
      <c r="U174">
        <v>0.69</v>
      </c>
      <c r="V174">
        <v>245</v>
      </c>
      <c r="W174">
        <v>268.05251641140001</v>
      </c>
      <c r="X174">
        <v>84</v>
      </c>
      <c r="AA174">
        <v>80</v>
      </c>
      <c r="AO174" s="3">
        <v>40567</v>
      </c>
      <c r="AP174" s="3">
        <v>43511</v>
      </c>
      <c r="AQ174" t="s">
        <v>215</v>
      </c>
      <c r="AR174" t="s">
        <v>603</v>
      </c>
    </row>
    <row r="175" spans="1:44" hidden="1" x14ac:dyDescent="0.3">
      <c r="A175" t="b">
        <f>AND($H175="Heat Pump",$K175&lt;=Summary!$B$3)</f>
        <v>0</v>
      </c>
      <c r="B175">
        <v>2333606</v>
      </c>
      <c r="C175" t="s">
        <v>210</v>
      </c>
      <c r="D175" t="s">
        <v>211</v>
      </c>
      <c r="E175" t="s">
        <v>243</v>
      </c>
      <c r="F175" t="s">
        <v>604</v>
      </c>
      <c r="H175" t="s">
        <v>238</v>
      </c>
      <c r="I175" t="s">
        <v>214</v>
      </c>
      <c r="K175">
        <v>38</v>
      </c>
      <c r="L175">
        <v>48</v>
      </c>
      <c r="M175">
        <v>52</v>
      </c>
      <c r="N175">
        <v>22</v>
      </c>
      <c r="O175">
        <v>3</v>
      </c>
      <c r="P175">
        <v>4</v>
      </c>
      <c r="T175">
        <v>40000</v>
      </c>
      <c r="U175">
        <v>0.66</v>
      </c>
      <c r="V175">
        <v>224</v>
      </c>
      <c r="X175">
        <v>65</v>
      </c>
      <c r="AA175">
        <v>77</v>
      </c>
      <c r="AO175" s="3">
        <v>40567</v>
      </c>
      <c r="AP175" s="3">
        <v>43511</v>
      </c>
      <c r="AQ175" t="s">
        <v>215</v>
      </c>
      <c r="AR175" t="s">
        <v>605</v>
      </c>
    </row>
    <row r="176" spans="1:44" hidden="1" x14ac:dyDescent="0.3">
      <c r="A176" t="b">
        <f>AND($H176="Heat Pump",$K176&lt;=Summary!$B$3)</f>
        <v>0</v>
      </c>
      <c r="B176">
        <v>2333607</v>
      </c>
      <c r="C176" t="s">
        <v>210</v>
      </c>
      <c r="D176" t="s">
        <v>211</v>
      </c>
      <c r="E176" t="s">
        <v>243</v>
      </c>
      <c r="F176" t="s">
        <v>606</v>
      </c>
      <c r="H176" t="s">
        <v>238</v>
      </c>
      <c r="I176" t="s">
        <v>218</v>
      </c>
      <c r="K176">
        <v>38</v>
      </c>
      <c r="L176">
        <v>48</v>
      </c>
      <c r="M176">
        <v>52</v>
      </c>
      <c r="N176">
        <v>22</v>
      </c>
      <c r="O176">
        <v>3</v>
      </c>
      <c r="P176">
        <v>4</v>
      </c>
      <c r="T176">
        <v>36000</v>
      </c>
      <c r="U176">
        <v>0.66</v>
      </c>
      <c r="V176">
        <v>245</v>
      </c>
      <c r="W176">
        <v>268.05251641140001</v>
      </c>
      <c r="X176">
        <v>65</v>
      </c>
      <c r="AA176">
        <v>77</v>
      </c>
      <c r="AO176" s="3">
        <v>40567</v>
      </c>
      <c r="AP176" s="3">
        <v>43511</v>
      </c>
      <c r="AQ176" t="s">
        <v>215</v>
      </c>
      <c r="AR176" t="s">
        <v>607</v>
      </c>
    </row>
    <row r="177" spans="1:44" hidden="1" x14ac:dyDescent="0.3">
      <c r="A177" t="b">
        <f>AND($H177="Heat Pump",$K177&lt;=Summary!$B$3)</f>
        <v>0</v>
      </c>
      <c r="B177">
        <v>2317170</v>
      </c>
      <c r="C177" t="s">
        <v>210</v>
      </c>
      <c r="D177" t="s">
        <v>211</v>
      </c>
      <c r="E177" t="s">
        <v>248</v>
      </c>
      <c r="F177" t="s">
        <v>608</v>
      </c>
      <c r="H177" t="s">
        <v>238</v>
      </c>
      <c r="I177" t="s">
        <v>214</v>
      </c>
      <c r="K177">
        <v>49</v>
      </c>
      <c r="L177">
        <v>49</v>
      </c>
      <c r="M177">
        <v>56</v>
      </c>
      <c r="N177">
        <v>24</v>
      </c>
      <c r="O177">
        <v>3</v>
      </c>
      <c r="T177">
        <v>40000</v>
      </c>
      <c r="U177">
        <v>0.69</v>
      </c>
      <c r="V177">
        <v>224</v>
      </c>
      <c r="X177">
        <v>78</v>
      </c>
      <c r="AA177">
        <v>79</v>
      </c>
      <c r="AO177" s="3">
        <v>41352</v>
      </c>
      <c r="AP177" s="3">
        <v>43565</v>
      </c>
      <c r="AQ177" t="s">
        <v>215</v>
      </c>
      <c r="AR177" t="s">
        <v>609</v>
      </c>
    </row>
    <row r="178" spans="1:44" hidden="1" x14ac:dyDescent="0.3">
      <c r="A178" t="b">
        <f>AND($H178="Heat Pump",$K178&lt;=Summary!$B$3)</f>
        <v>0</v>
      </c>
      <c r="B178">
        <v>2316549</v>
      </c>
      <c r="C178" t="s">
        <v>210</v>
      </c>
      <c r="D178" t="s">
        <v>211</v>
      </c>
      <c r="E178" t="s">
        <v>610</v>
      </c>
      <c r="F178" t="s">
        <v>611</v>
      </c>
      <c r="H178" t="s">
        <v>238</v>
      </c>
      <c r="I178" t="s">
        <v>214</v>
      </c>
      <c r="K178">
        <v>38</v>
      </c>
      <c r="L178">
        <v>41</v>
      </c>
      <c r="M178">
        <v>61</v>
      </c>
      <c r="N178">
        <v>18</v>
      </c>
      <c r="O178">
        <v>2</v>
      </c>
      <c r="P178">
        <v>3</v>
      </c>
      <c r="S178">
        <v>160</v>
      </c>
      <c r="T178">
        <v>40000</v>
      </c>
      <c r="U178">
        <v>0.68</v>
      </c>
      <c r="V178">
        <v>203</v>
      </c>
      <c r="X178">
        <v>74</v>
      </c>
      <c r="AA178">
        <v>79</v>
      </c>
      <c r="AL178">
        <v>30</v>
      </c>
      <c r="AM178">
        <v>50</v>
      </c>
      <c r="AN178">
        <v>22</v>
      </c>
      <c r="AO178" s="3">
        <v>41985</v>
      </c>
      <c r="AP178" s="3">
        <v>43697</v>
      </c>
      <c r="AQ178" t="s">
        <v>239</v>
      </c>
      <c r="AR178" t="s">
        <v>612</v>
      </c>
    </row>
    <row r="179" spans="1:44" hidden="1" x14ac:dyDescent="0.3">
      <c r="A179" t="b">
        <f>AND($H179="Heat Pump",$K179&lt;=Summary!$B$3)</f>
        <v>0</v>
      </c>
      <c r="B179">
        <v>2318212</v>
      </c>
      <c r="C179" t="s">
        <v>210</v>
      </c>
      <c r="D179" t="s">
        <v>211</v>
      </c>
      <c r="E179" t="s">
        <v>610</v>
      </c>
      <c r="F179" t="s">
        <v>613</v>
      </c>
      <c r="H179" t="s">
        <v>238</v>
      </c>
      <c r="I179" t="s">
        <v>218</v>
      </c>
      <c r="K179">
        <v>38</v>
      </c>
      <c r="L179">
        <v>41</v>
      </c>
      <c r="M179">
        <v>61</v>
      </c>
      <c r="N179">
        <v>18</v>
      </c>
      <c r="O179">
        <v>2</v>
      </c>
      <c r="P179">
        <v>3</v>
      </c>
      <c r="S179">
        <v>160</v>
      </c>
      <c r="T179">
        <v>40000</v>
      </c>
      <c r="U179">
        <v>0.68</v>
      </c>
      <c r="V179">
        <v>203</v>
      </c>
      <c r="W179">
        <v>222.10065645509999</v>
      </c>
      <c r="X179">
        <v>74</v>
      </c>
      <c r="AA179">
        <v>79</v>
      </c>
      <c r="AL179">
        <v>30</v>
      </c>
      <c r="AM179">
        <v>50</v>
      </c>
      <c r="AN179">
        <v>22</v>
      </c>
      <c r="AO179" s="3">
        <v>41985</v>
      </c>
      <c r="AP179" s="3">
        <v>43697</v>
      </c>
      <c r="AQ179" t="s">
        <v>239</v>
      </c>
      <c r="AR179" t="s">
        <v>614</v>
      </c>
    </row>
    <row r="180" spans="1:44" hidden="1" x14ac:dyDescent="0.3">
      <c r="A180" t="b">
        <f>AND($H180="Heat Pump",$K180&lt;=Summary!$B$3)</f>
        <v>0</v>
      </c>
      <c r="B180">
        <v>2338819</v>
      </c>
      <c r="C180" t="s">
        <v>210</v>
      </c>
      <c r="D180" t="s">
        <v>211</v>
      </c>
      <c r="E180">
        <v>4040</v>
      </c>
      <c r="F180" t="s">
        <v>615</v>
      </c>
      <c r="H180" t="s">
        <v>238</v>
      </c>
      <c r="I180" t="s">
        <v>314</v>
      </c>
      <c r="K180">
        <v>38</v>
      </c>
      <c r="L180">
        <v>41</v>
      </c>
      <c r="M180">
        <v>61</v>
      </c>
      <c r="N180">
        <v>18</v>
      </c>
      <c r="O180">
        <v>2</v>
      </c>
      <c r="P180">
        <v>3</v>
      </c>
      <c r="T180">
        <v>40000</v>
      </c>
      <c r="U180">
        <v>0.68</v>
      </c>
      <c r="V180">
        <v>203</v>
      </c>
      <c r="X180">
        <v>74</v>
      </c>
      <c r="AA180">
        <v>79</v>
      </c>
      <c r="AO180" s="3">
        <v>43468</v>
      </c>
      <c r="AP180" s="3">
        <v>43609</v>
      </c>
      <c r="AQ180" t="s">
        <v>239</v>
      </c>
      <c r="AR180" t="s">
        <v>616</v>
      </c>
    </row>
    <row r="181" spans="1:44" hidden="1" x14ac:dyDescent="0.3">
      <c r="A181" t="b">
        <f>AND($H181="Heat Pump",$K181&lt;=Summary!$B$3)</f>
        <v>0</v>
      </c>
      <c r="B181">
        <v>2316554</v>
      </c>
      <c r="C181" t="s">
        <v>210</v>
      </c>
      <c r="D181" t="s">
        <v>211</v>
      </c>
      <c r="E181" t="s">
        <v>610</v>
      </c>
      <c r="F181" t="s">
        <v>617</v>
      </c>
      <c r="H181" t="s">
        <v>238</v>
      </c>
      <c r="I181" t="s">
        <v>214</v>
      </c>
      <c r="K181">
        <v>38</v>
      </c>
      <c r="L181">
        <v>41</v>
      </c>
      <c r="M181">
        <v>61</v>
      </c>
      <c r="N181">
        <v>18</v>
      </c>
      <c r="O181">
        <v>2</v>
      </c>
      <c r="P181">
        <v>3</v>
      </c>
      <c r="S181">
        <v>160</v>
      </c>
      <c r="T181">
        <v>40000</v>
      </c>
      <c r="U181">
        <v>0.68</v>
      </c>
      <c r="V181">
        <v>203</v>
      </c>
      <c r="X181">
        <v>74</v>
      </c>
      <c r="AA181">
        <v>79</v>
      </c>
      <c r="AL181">
        <v>30</v>
      </c>
      <c r="AM181">
        <v>50</v>
      </c>
      <c r="AN181">
        <v>22</v>
      </c>
      <c r="AO181" s="3">
        <v>41985</v>
      </c>
      <c r="AP181" s="3">
        <v>43697</v>
      </c>
      <c r="AQ181" t="s">
        <v>239</v>
      </c>
      <c r="AR181" t="s">
        <v>618</v>
      </c>
    </row>
    <row r="182" spans="1:44" hidden="1" x14ac:dyDescent="0.3">
      <c r="A182" t="b">
        <f>AND($H182="Heat Pump",$K182&lt;=Summary!$B$3)</f>
        <v>0</v>
      </c>
      <c r="B182">
        <v>2318213</v>
      </c>
      <c r="C182" t="s">
        <v>210</v>
      </c>
      <c r="D182" t="s">
        <v>211</v>
      </c>
      <c r="E182" t="s">
        <v>610</v>
      </c>
      <c r="F182" t="s">
        <v>619</v>
      </c>
      <c r="H182" t="s">
        <v>238</v>
      </c>
      <c r="I182" t="s">
        <v>218</v>
      </c>
      <c r="K182">
        <v>38</v>
      </c>
      <c r="L182">
        <v>41</v>
      </c>
      <c r="M182">
        <v>61</v>
      </c>
      <c r="N182">
        <v>18</v>
      </c>
      <c r="O182">
        <v>2</v>
      </c>
      <c r="P182">
        <v>3</v>
      </c>
      <c r="S182">
        <v>160</v>
      </c>
      <c r="T182">
        <v>40000</v>
      </c>
      <c r="U182">
        <v>0.68</v>
      </c>
      <c r="V182">
        <v>203</v>
      </c>
      <c r="W182">
        <v>222.10065645509999</v>
      </c>
      <c r="X182">
        <v>74</v>
      </c>
      <c r="AA182">
        <v>79</v>
      </c>
      <c r="AL182">
        <v>30</v>
      </c>
      <c r="AM182">
        <v>50</v>
      </c>
      <c r="AN182">
        <v>22</v>
      </c>
      <c r="AO182" s="3">
        <v>41985</v>
      </c>
      <c r="AP182" s="3">
        <v>43697</v>
      </c>
      <c r="AQ182" t="s">
        <v>239</v>
      </c>
      <c r="AR182" t="s">
        <v>620</v>
      </c>
    </row>
    <row r="183" spans="1:44" hidden="1" x14ac:dyDescent="0.3">
      <c r="A183" t="b">
        <f>AND($H183="Heat Pump",$K183&lt;=Summary!$B$3)</f>
        <v>0</v>
      </c>
      <c r="B183">
        <v>2306237</v>
      </c>
      <c r="C183" t="s">
        <v>210</v>
      </c>
      <c r="D183" t="s">
        <v>211</v>
      </c>
      <c r="E183" t="s">
        <v>211</v>
      </c>
      <c r="F183" t="s">
        <v>621</v>
      </c>
      <c r="H183" t="s">
        <v>238</v>
      </c>
      <c r="I183" t="s">
        <v>214</v>
      </c>
      <c r="J183" t="s">
        <v>622</v>
      </c>
      <c r="K183">
        <v>40</v>
      </c>
      <c r="L183">
        <v>41.4</v>
      </c>
      <c r="M183">
        <v>60.5</v>
      </c>
      <c r="N183">
        <v>18</v>
      </c>
      <c r="O183">
        <v>2</v>
      </c>
      <c r="P183">
        <v>3</v>
      </c>
      <c r="T183">
        <v>40000</v>
      </c>
      <c r="AO183" s="3">
        <v>41129</v>
      </c>
      <c r="AP183" s="3">
        <v>43033</v>
      </c>
      <c r="AQ183" t="s">
        <v>255</v>
      </c>
      <c r="AR183" t="s">
        <v>623</v>
      </c>
    </row>
    <row r="184" spans="1:44" hidden="1" x14ac:dyDescent="0.3">
      <c r="A184" t="b">
        <f>AND($H184="Heat Pump",$K184&lt;=Summary!$B$3)</f>
        <v>0</v>
      </c>
      <c r="B184">
        <v>2306238</v>
      </c>
      <c r="C184" t="s">
        <v>210</v>
      </c>
      <c r="D184" t="s">
        <v>211</v>
      </c>
      <c r="E184" t="s">
        <v>211</v>
      </c>
      <c r="F184" t="s">
        <v>624</v>
      </c>
      <c r="H184" t="s">
        <v>238</v>
      </c>
      <c r="I184" t="s">
        <v>218</v>
      </c>
      <c r="J184" t="s">
        <v>622</v>
      </c>
      <c r="K184">
        <v>40</v>
      </c>
      <c r="L184">
        <v>41.4</v>
      </c>
      <c r="M184">
        <v>60.5</v>
      </c>
      <c r="N184">
        <v>18</v>
      </c>
      <c r="O184">
        <v>2</v>
      </c>
      <c r="P184">
        <v>3</v>
      </c>
      <c r="T184">
        <v>40000</v>
      </c>
      <c r="AO184" s="3">
        <v>41129</v>
      </c>
      <c r="AP184" s="3">
        <v>43033</v>
      </c>
      <c r="AQ184" t="s">
        <v>255</v>
      </c>
      <c r="AR184" t="s">
        <v>625</v>
      </c>
    </row>
    <row r="185" spans="1:44" hidden="1" x14ac:dyDescent="0.3">
      <c r="A185" t="b">
        <f>AND($H185="Heat Pump",$K185&lt;=Summary!$B$3)</f>
        <v>0</v>
      </c>
      <c r="B185">
        <v>2316568</v>
      </c>
      <c r="C185" t="s">
        <v>210</v>
      </c>
      <c r="D185" t="s">
        <v>211</v>
      </c>
      <c r="E185" t="s">
        <v>610</v>
      </c>
      <c r="F185" t="s">
        <v>626</v>
      </c>
      <c r="H185" t="s">
        <v>238</v>
      </c>
      <c r="I185" t="s">
        <v>214</v>
      </c>
      <c r="K185">
        <v>48</v>
      </c>
      <c r="L185">
        <v>51</v>
      </c>
      <c r="M185">
        <v>70</v>
      </c>
      <c r="N185">
        <v>18</v>
      </c>
      <c r="O185">
        <v>2</v>
      </c>
      <c r="P185">
        <v>3</v>
      </c>
      <c r="S185">
        <v>110</v>
      </c>
      <c r="T185">
        <v>45000</v>
      </c>
      <c r="U185">
        <v>0.72</v>
      </c>
      <c r="V185">
        <v>206</v>
      </c>
      <c r="X185">
        <v>81</v>
      </c>
      <c r="AA185">
        <v>79</v>
      </c>
      <c r="AL185">
        <v>30</v>
      </c>
      <c r="AM185">
        <v>59</v>
      </c>
      <c r="AN185">
        <v>22</v>
      </c>
      <c r="AO185" s="3">
        <v>41985</v>
      </c>
      <c r="AP185" s="3">
        <v>43600</v>
      </c>
      <c r="AQ185" t="s">
        <v>239</v>
      </c>
      <c r="AR185" t="s">
        <v>627</v>
      </c>
    </row>
    <row r="186" spans="1:44" hidden="1" x14ac:dyDescent="0.3">
      <c r="A186" t="b">
        <f>AND($H186="Heat Pump",$K186&lt;=Summary!$B$3)</f>
        <v>0</v>
      </c>
      <c r="B186">
        <v>2318200</v>
      </c>
      <c r="C186" t="s">
        <v>210</v>
      </c>
      <c r="D186" t="s">
        <v>211</v>
      </c>
      <c r="E186" t="s">
        <v>610</v>
      </c>
      <c r="F186" t="s">
        <v>628</v>
      </c>
      <c r="H186" t="s">
        <v>238</v>
      </c>
      <c r="I186" t="s">
        <v>218</v>
      </c>
      <c r="K186">
        <v>48</v>
      </c>
      <c r="L186">
        <v>51</v>
      </c>
      <c r="M186">
        <v>70</v>
      </c>
      <c r="N186">
        <v>18</v>
      </c>
      <c r="O186">
        <v>2</v>
      </c>
      <c r="P186">
        <v>3</v>
      </c>
      <c r="S186">
        <v>110</v>
      </c>
      <c r="T186">
        <v>45000</v>
      </c>
      <c r="U186">
        <v>0.72</v>
      </c>
      <c r="V186">
        <v>206</v>
      </c>
      <c r="W186">
        <v>225.38293216630001</v>
      </c>
      <c r="X186">
        <v>81</v>
      </c>
      <c r="AA186">
        <v>79</v>
      </c>
      <c r="AL186">
        <v>30</v>
      </c>
      <c r="AM186">
        <v>59</v>
      </c>
      <c r="AN186">
        <v>22</v>
      </c>
      <c r="AO186" s="3">
        <v>41985</v>
      </c>
      <c r="AP186" s="3">
        <v>43600</v>
      </c>
      <c r="AQ186" t="s">
        <v>239</v>
      </c>
      <c r="AR186" t="s">
        <v>629</v>
      </c>
    </row>
    <row r="187" spans="1:44" hidden="1" x14ac:dyDescent="0.3">
      <c r="A187" t="b">
        <f>AND($H187="Heat Pump",$K187&lt;=Summary!$B$3)</f>
        <v>0</v>
      </c>
      <c r="B187">
        <v>2338825</v>
      </c>
      <c r="C187" t="s">
        <v>210</v>
      </c>
      <c r="D187" t="s">
        <v>211</v>
      </c>
      <c r="E187">
        <v>5045</v>
      </c>
      <c r="F187" t="s">
        <v>630</v>
      </c>
      <c r="H187" t="s">
        <v>238</v>
      </c>
      <c r="I187" t="s">
        <v>314</v>
      </c>
      <c r="K187">
        <v>48</v>
      </c>
      <c r="L187">
        <v>51</v>
      </c>
      <c r="M187">
        <v>70</v>
      </c>
      <c r="N187">
        <v>18</v>
      </c>
      <c r="O187">
        <v>2</v>
      </c>
      <c r="P187">
        <v>3</v>
      </c>
      <c r="T187">
        <v>45000</v>
      </c>
      <c r="U187">
        <v>0.72</v>
      </c>
      <c r="V187">
        <v>206</v>
      </c>
      <c r="X187">
        <v>81</v>
      </c>
      <c r="AA187">
        <v>79</v>
      </c>
      <c r="AO187" s="3">
        <v>43468</v>
      </c>
      <c r="AP187" s="3">
        <v>43609</v>
      </c>
      <c r="AQ187" t="s">
        <v>239</v>
      </c>
      <c r="AR187" t="s">
        <v>631</v>
      </c>
    </row>
    <row r="188" spans="1:44" hidden="1" x14ac:dyDescent="0.3">
      <c r="A188" t="b">
        <f>AND($H188="Heat Pump",$K188&lt;=Summary!$B$3)</f>
        <v>0</v>
      </c>
      <c r="B188">
        <v>2316552</v>
      </c>
      <c r="C188" t="s">
        <v>210</v>
      </c>
      <c r="D188" t="s">
        <v>211</v>
      </c>
      <c r="E188" t="s">
        <v>610</v>
      </c>
      <c r="F188" t="s">
        <v>632</v>
      </c>
      <c r="H188" t="s">
        <v>238</v>
      </c>
      <c r="I188" t="s">
        <v>214</v>
      </c>
      <c r="K188">
        <v>48</v>
      </c>
      <c r="L188">
        <v>51</v>
      </c>
      <c r="M188">
        <v>70</v>
      </c>
      <c r="N188">
        <v>18</v>
      </c>
      <c r="O188">
        <v>2</v>
      </c>
      <c r="P188">
        <v>3</v>
      </c>
      <c r="S188">
        <v>110</v>
      </c>
      <c r="T188">
        <v>45000</v>
      </c>
      <c r="U188">
        <v>0.72</v>
      </c>
      <c r="V188">
        <v>206</v>
      </c>
      <c r="X188">
        <v>81</v>
      </c>
      <c r="AA188">
        <v>79</v>
      </c>
      <c r="AL188">
        <v>30</v>
      </c>
      <c r="AM188">
        <v>59</v>
      </c>
      <c r="AN188">
        <v>22</v>
      </c>
      <c r="AO188" s="3">
        <v>41985</v>
      </c>
      <c r="AP188" s="3">
        <v>43600</v>
      </c>
      <c r="AQ188" t="s">
        <v>239</v>
      </c>
      <c r="AR188" t="s">
        <v>633</v>
      </c>
    </row>
    <row r="189" spans="1:44" hidden="1" x14ac:dyDescent="0.3">
      <c r="A189" t="b">
        <f>AND($H189="Heat Pump",$K189&lt;=Summary!$B$3)</f>
        <v>0</v>
      </c>
      <c r="B189">
        <v>2318201</v>
      </c>
      <c r="C189" t="s">
        <v>210</v>
      </c>
      <c r="D189" t="s">
        <v>211</v>
      </c>
      <c r="E189" t="s">
        <v>610</v>
      </c>
      <c r="F189" t="s">
        <v>634</v>
      </c>
      <c r="H189" t="s">
        <v>238</v>
      </c>
      <c r="I189" t="s">
        <v>218</v>
      </c>
      <c r="K189">
        <v>48</v>
      </c>
      <c r="L189">
        <v>51</v>
      </c>
      <c r="M189">
        <v>70</v>
      </c>
      <c r="N189">
        <v>18</v>
      </c>
      <c r="O189">
        <v>2</v>
      </c>
      <c r="P189">
        <v>3</v>
      </c>
      <c r="S189">
        <v>110</v>
      </c>
      <c r="T189">
        <v>45000</v>
      </c>
      <c r="U189">
        <v>0.72</v>
      </c>
      <c r="V189">
        <v>206</v>
      </c>
      <c r="W189">
        <v>225.38293216630001</v>
      </c>
      <c r="X189">
        <v>81</v>
      </c>
      <c r="AA189">
        <v>79</v>
      </c>
      <c r="AL189">
        <v>30</v>
      </c>
      <c r="AM189">
        <v>59</v>
      </c>
      <c r="AN189">
        <v>22</v>
      </c>
      <c r="AO189" s="3">
        <v>41985</v>
      </c>
      <c r="AP189" s="3">
        <v>43600</v>
      </c>
      <c r="AQ189" t="s">
        <v>239</v>
      </c>
      <c r="AR189" t="s">
        <v>635</v>
      </c>
    </row>
    <row r="190" spans="1:44" hidden="1" x14ac:dyDescent="0.3">
      <c r="A190" t="b">
        <f>AND($H190="Heat Pump",$K190&lt;=Summary!$B$3)</f>
        <v>0</v>
      </c>
      <c r="B190">
        <v>2306239</v>
      </c>
      <c r="C190" t="s">
        <v>210</v>
      </c>
      <c r="D190" t="s">
        <v>211</v>
      </c>
      <c r="E190" t="s">
        <v>211</v>
      </c>
      <c r="F190" t="s">
        <v>636</v>
      </c>
      <c r="H190" t="s">
        <v>238</v>
      </c>
      <c r="I190" t="s">
        <v>214</v>
      </c>
      <c r="J190" t="s">
        <v>622</v>
      </c>
      <c r="K190">
        <v>50</v>
      </c>
      <c r="L190">
        <v>50.6</v>
      </c>
      <c r="M190">
        <v>69.900000000000006</v>
      </c>
      <c r="N190">
        <v>18</v>
      </c>
      <c r="O190">
        <v>2</v>
      </c>
      <c r="P190">
        <v>3</v>
      </c>
      <c r="T190">
        <v>45000</v>
      </c>
      <c r="AO190" s="3">
        <v>41129</v>
      </c>
      <c r="AP190" s="3">
        <v>43033</v>
      </c>
      <c r="AQ190" t="s">
        <v>255</v>
      </c>
      <c r="AR190" t="s">
        <v>637</v>
      </c>
    </row>
    <row r="191" spans="1:44" hidden="1" x14ac:dyDescent="0.3">
      <c r="A191" t="b">
        <f>AND($H191="Heat Pump",$K191&lt;=Summary!$B$3)</f>
        <v>0</v>
      </c>
      <c r="B191">
        <v>2306240</v>
      </c>
      <c r="C191" t="s">
        <v>210</v>
      </c>
      <c r="D191" t="s">
        <v>211</v>
      </c>
      <c r="E191" t="s">
        <v>211</v>
      </c>
      <c r="F191" t="s">
        <v>638</v>
      </c>
      <c r="H191" t="s">
        <v>238</v>
      </c>
      <c r="I191" t="s">
        <v>218</v>
      </c>
      <c r="J191" t="s">
        <v>622</v>
      </c>
      <c r="K191">
        <v>50</v>
      </c>
      <c r="L191">
        <v>50.6</v>
      </c>
      <c r="M191">
        <v>69.900000000000006</v>
      </c>
      <c r="N191">
        <v>18</v>
      </c>
      <c r="O191">
        <v>2</v>
      </c>
      <c r="P191">
        <v>3</v>
      </c>
      <c r="T191">
        <v>45000</v>
      </c>
      <c r="AO191" s="3">
        <v>41129</v>
      </c>
      <c r="AP191" s="3">
        <v>43033</v>
      </c>
      <c r="AQ191" t="s">
        <v>255</v>
      </c>
      <c r="AR191" t="s">
        <v>639</v>
      </c>
    </row>
    <row r="192" spans="1:44" hidden="1" x14ac:dyDescent="0.3">
      <c r="A192" t="b">
        <f>AND($H192="Heat Pump",$K192&lt;=Summary!$B$3)</f>
        <v>0</v>
      </c>
      <c r="B192">
        <v>2338834</v>
      </c>
      <c r="C192" t="s">
        <v>210</v>
      </c>
      <c r="D192" t="s">
        <v>211</v>
      </c>
      <c r="E192">
        <v>5062</v>
      </c>
      <c r="F192" t="s">
        <v>640</v>
      </c>
      <c r="H192" t="s">
        <v>238</v>
      </c>
      <c r="I192" t="s">
        <v>214</v>
      </c>
      <c r="K192">
        <v>48</v>
      </c>
      <c r="L192">
        <v>50.6</v>
      </c>
      <c r="M192">
        <v>72.3</v>
      </c>
      <c r="N192">
        <v>18</v>
      </c>
      <c r="O192">
        <v>3</v>
      </c>
      <c r="P192">
        <v>4</v>
      </c>
      <c r="T192">
        <v>62000</v>
      </c>
      <c r="U192">
        <v>0.73</v>
      </c>
      <c r="X192">
        <v>118</v>
      </c>
      <c r="AA192">
        <v>82</v>
      </c>
      <c r="AO192" s="3">
        <v>41129</v>
      </c>
      <c r="AP192" s="3">
        <v>43676</v>
      </c>
      <c r="AQ192" t="s">
        <v>239</v>
      </c>
      <c r="AR192" t="s">
        <v>641</v>
      </c>
    </row>
    <row r="193" spans="1:44" hidden="1" x14ac:dyDescent="0.3">
      <c r="A193" t="b">
        <f>AND($H193="Heat Pump",$K193&lt;=Summary!$B$3)</f>
        <v>0</v>
      </c>
      <c r="B193">
        <v>2338839</v>
      </c>
      <c r="C193" t="s">
        <v>210</v>
      </c>
      <c r="D193" t="s">
        <v>211</v>
      </c>
      <c r="E193">
        <v>5062</v>
      </c>
      <c r="F193" t="s">
        <v>642</v>
      </c>
      <c r="H193" t="s">
        <v>238</v>
      </c>
      <c r="I193" t="s">
        <v>218</v>
      </c>
      <c r="K193">
        <v>48</v>
      </c>
      <c r="L193">
        <v>50.6</v>
      </c>
      <c r="M193">
        <v>72.3</v>
      </c>
      <c r="N193">
        <v>18</v>
      </c>
      <c r="O193">
        <v>3</v>
      </c>
      <c r="P193">
        <v>4</v>
      </c>
      <c r="T193">
        <v>62000</v>
      </c>
      <c r="U193">
        <v>0.73</v>
      </c>
      <c r="X193">
        <v>118</v>
      </c>
      <c r="AA193">
        <v>82</v>
      </c>
      <c r="AO193" s="3">
        <v>41129</v>
      </c>
      <c r="AP193" s="3">
        <v>43676</v>
      </c>
      <c r="AQ193" t="s">
        <v>239</v>
      </c>
      <c r="AR193" t="s">
        <v>643</v>
      </c>
    </row>
    <row r="194" spans="1:44" hidden="1" x14ac:dyDescent="0.3">
      <c r="A194" t="b">
        <f>AND($H194="Heat Pump",$K194&lt;=Summary!$B$3)</f>
        <v>0</v>
      </c>
      <c r="B194">
        <v>2338830</v>
      </c>
      <c r="C194" t="s">
        <v>210</v>
      </c>
      <c r="D194" t="s">
        <v>211</v>
      </c>
      <c r="E194">
        <v>5062</v>
      </c>
      <c r="F194" t="s">
        <v>644</v>
      </c>
      <c r="H194" t="s">
        <v>238</v>
      </c>
      <c r="I194" t="s">
        <v>314</v>
      </c>
      <c r="K194">
        <v>48</v>
      </c>
      <c r="L194">
        <v>50.6</v>
      </c>
      <c r="M194">
        <v>72.3</v>
      </c>
      <c r="N194">
        <v>18</v>
      </c>
      <c r="O194">
        <v>3</v>
      </c>
      <c r="P194">
        <v>4</v>
      </c>
      <c r="T194">
        <v>62000</v>
      </c>
      <c r="U194">
        <v>0.73</v>
      </c>
      <c r="V194">
        <v>198</v>
      </c>
      <c r="X194">
        <v>118</v>
      </c>
      <c r="AA194">
        <v>82</v>
      </c>
      <c r="AO194" s="3">
        <v>43468</v>
      </c>
      <c r="AP194" s="3">
        <v>43609</v>
      </c>
      <c r="AQ194" t="s">
        <v>239</v>
      </c>
      <c r="AR194" t="s">
        <v>645</v>
      </c>
    </row>
    <row r="195" spans="1:44" hidden="1" x14ac:dyDescent="0.3">
      <c r="A195" t="b">
        <f>AND($H195="Heat Pump",$K195&lt;=Summary!$B$3)</f>
        <v>0</v>
      </c>
      <c r="B195">
        <v>2306245</v>
      </c>
      <c r="C195" t="s">
        <v>210</v>
      </c>
      <c r="D195" t="s">
        <v>211</v>
      </c>
      <c r="E195" t="s">
        <v>211</v>
      </c>
      <c r="F195" t="s">
        <v>646</v>
      </c>
      <c r="H195" t="s">
        <v>238</v>
      </c>
      <c r="I195" t="s">
        <v>214</v>
      </c>
      <c r="J195" t="s">
        <v>622</v>
      </c>
      <c r="K195">
        <v>50</v>
      </c>
      <c r="L195">
        <v>52</v>
      </c>
      <c r="M195">
        <v>72.3</v>
      </c>
      <c r="N195">
        <v>18</v>
      </c>
      <c r="O195">
        <v>3</v>
      </c>
      <c r="P195">
        <v>4</v>
      </c>
      <c r="T195">
        <v>62000</v>
      </c>
      <c r="AO195" s="3">
        <v>41985</v>
      </c>
      <c r="AP195" s="3">
        <v>43033</v>
      </c>
      <c r="AQ195" t="s">
        <v>255</v>
      </c>
      <c r="AR195" t="s">
        <v>647</v>
      </c>
    </row>
    <row r="196" spans="1:44" hidden="1" x14ac:dyDescent="0.3">
      <c r="A196" t="b">
        <f>AND($H196="Heat Pump",$K196&lt;=Summary!$B$3)</f>
        <v>0</v>
      </c>
      <c r="B196">
        <v>2306246</v>
      </c>
      <c r="C196" t="s">
        <v>210</v>
      </c>
      <c r="D196" t="s">
        <v>211</v>
      </c>
      <c r="E196" t="s">
        <v>211</v>
      </c>
      <c r="F196" t="s">
        <v>648</v>
      </c>
      <c r="H196" t="s">
        <v>238</v>
      </c>
      <c r="I196" t="s">
        <v>218</v>
      </c>
      <c r="J196" t="s">
        <v>622</v>
      </c>
      <c r="K196">
        <v>50</v>
      </c>
      <c r="L196">
        <v>52</v>
      </c>
      <c r="M196">
        <v>72.3</v>
      </c>
      <c r="N196">
        <v>18</v>
      </c>
      <c r="O196">
        <v>3</v>
      </c>
      <c r="P196">
        <v>4</v>
      </c>
      <c r="T196">
        <v>62000</v>
      </c>
      <c r="AO196" s="3">
        <v>41985</v>
      </c>
      <c r="AP196" s="3">
        <v>43033</v>
      </c>
      <c r="AQ196" t="s">
        <v>255</v>
      </c>
      <c r="AR196" t="s">
        <v>649</v>
      </c>
    </row>
    <row r="197" spans="1:44" hidden="1" x14ac:dyDescent="0.3">
      <c r="A197" t="b">
        <f>AND($H197="Heat Pump",$K197&lt;=Summary!$B$3)</f>
        <v>0</v>
      </c>
      <c r="B197">
        <v>2316606</v>
      </c>
      <c r="C197" t="s">
        <v>210</v>
      </c>
      <c r="D197" t="s">
        <v>211</v>
      </c>
      <c r="E197" t="s">
        <v>254</v>
      </c>
      <c r="F197" t="s">
        <v>650</v>
      </c>
      <c r="H197" t="s">
        <v>238</v>
      </c>
      <c r="I197" t="s">
        <v>214</v>
      </c>
      <c r="K197">
        <v>38</v>
      </c>
      <c r="L197">
        <v>59</v>
      </c>
      <c r="M197">
        <v>67</v>
      </c>
      <c r="N197">
        <v>20</v>
      </c>
      <c r="O197">
        <v>2</v>
      </c>
      <c r="T197">
        <v>42000</v>
      </c>
      <c r="U197">
        <v>0.7</v>
      </c>
      <c r="V197">
        <v>220</v>
      </c>
      <c r="X197">
        <v>76</v>
      </c>
      <c r="AA197">
        <v>77</v>
      </c>
      <c r="AO197" s="3">
        <v>41533</v>
      </c>
      <c r="AP197" s="3">
        <v>43565</v>
      </c>
      <c r="AQ197" t="s">
        <v>215</v>
      </c>
      <c r="AR197" t="s">
        <v>651</v>
      </c>
    </row>
    <row r="198" spans="1:44" hidden="1" x14ac:dyDescent="0.3">
      <c r="A198" t="b">
        <f>AND($H198="Heat Pump",$K198&lt;=Summary!$B$3)</f>
        <v>0</v>
      </c>
      <c r="B198">
        <v>2316604</v>
      </c>
      <c r="C198" t="s">
        <v>210</v>
      </c>
      <c r="D198" t="s">
        <v>211</v>
      </c>
      <c r="E198" t="s">
        <v>254</v>
      </c>
      <c r="F198" t="s">
        <v>652</v>
      </c>
      <c r="H198" t="s">
        <v>238</v>
      </c>
      <c r="I198" t="s">
        <v>214</v>
      </c>
      <c r="K198">
        <v>48</v>
      </c>
      <c r="L198">
        <v>57</v>
      </c>
      <c r="M198">
        <v>66</v>
      </c>
      <c r="N198">
        <v>22</v>
      </c>
      <c r="O198">
        <v>2</v>
      </c>
      <c r="T198">
        <v>42000</v>
      </c>
      <c r="U198">
        <v>0.65</v>
      </c>
      <c r="V198">
        <v>220</v>
      </c>
      <c r="X198">
        <v>71</v>
      </c>
      <c r="AA198">
        <v>78</v>
      </c>
      <c r="AO198" s="3">
        <v>41550</v>
      </c>
      <c r="AP198" s="3">
        <v>43565</v>
      </c>
      <c r="AQ198" t="s">
        <v>215</v>
      </c>
      <c r="AR198" t="s">
        <v>653</v>
      </c>
    </row>
    <row r="199" spans="1:44" hidden="1" x14ac:dyDescent="0.3">
      <c r="A199" t="b">
        <f>AND($H199="Heat Pump",$K199&lt;=Summary!$B$3)</f>
        <v>0</v>
      </c>
      <c r="B199">
        <v>2316594</v>
      </c>
      <c r="C199" t="s">
        <v>210</v>
      </c>
      <c r="D199" t="s">
        <v>211</v>
      </c>
      <c r="E199" t="s">
        <v>654</v>
      </c>
      <c r="F199" t="s">
        <v>654</v>
      </c>
      <c r="H199" t="s">
        <v>238</v>
      </c>
      <c r="I199" t="s">
        <v>214</v>
      </c>
      <c r="K199">
        <v>38</v>
      </c>
      <c r="L199">
        <v>50</v>
      </c>
      <c r="M199">
        <v>59</v>
      </c>
      <c r="N199">
        <v>18</v>
      </c>
      <c r="O199">
        <v>2</v>
      </c>
      <c r="P199">
        <v>3</v>
      </c>
      <c r="T199">
        <v>40000</v>
      </c>
      <c r="U199">
        <v>0.67</v>
      </c>
      <c r="V199">
        <v>205</v>
      </c>
      <c r="X199">
        <v>73</v>
      </c>
      <c r="AA199">
        <v>79</v>
      </c>
      <c r="AO199" s="3">
        <v>41278</v>
      </c>
      <c r="AP199" s="3">
        <v>43565</v>
      </c>
      <c r="AQ199" t="s">
        <v>239</v>
      </c>
      <c r="AR199" t="s">
        <v>655</v>
      </c>
    </row>
    <row r="200" spans="1:44" hidden="1" x14ac:dyDescent="0.3">
      <c r="A200" t="b">
        <f>AND($H200="Heat Pump",$K200&lt;=Summary!$B$3)</f>
        <v>0</v>
      </c>
      <c r="B200">
        <v>2318123</v>
      </c>
      <c r="C200" t="s">
        <v>210</v>
      </c>
      <c r="D200" t="s">
        <v>211</v>
      </c>
      <c r="E200" t="s">
        <v>656</v>
      </c>
      <c r="F200" t="s">
        <v>656</v>
      </c>
      <c r="H200" t="s">
        <v>238</v>
      </c>
      <c r="I200" t="s">
        <v>218</v>
      </c>
      <c r="K200">
        <v>38</v>
      </c>
      <c r="L200">
        <v>50</v>
      </c>
      <c r="M200">
        <v>59</v>
      </c>
      <c r="N200">
        <v>18</v>
      </c>
      <c r="O200">
        <v>2</v>
      </c>
      <c r="P200">
        <v>3</v>
      </c>
      <c r="T200">
        <v>40000</v>
      </c>
      <c r="U200">
        <v>0.67</v>
      </c>
      <c r="V200">
        <v>205</v>
      </c>
      <c r="W200">
        <v>224.28884026259999</v>
      </c>
      <c r="X200">
        <v>73</v>
      </c>
      <c r="AA200">
        <v>79</v>
      </c>
      <c r="AO200" s="3">
        <v>41278</v>
      </c>
      <c r="AP200" s="3">
        <v>43565</v>
      </c>
      <c r="AQ200" t="s">
        <v>239</v>
      </c>
      <c r="AR200" t="s">
        <v>657</v>
      </c>
    </row>
    <row r="201" spans="1:44" hidden="1" x14ac:dyDescent="0.3">
      <c r="A201" t="b">
        <f>AND($H201="Heat Pump",$K201&lt;=Summary!$B$3)</f>
        <v>0</v>
      </c>
      <c r="B201">
        <v>2306256</v>
      </c>
      <c r="C201" t="s">
        <v>210</v>
      </c>
      <c r="D201" t="s">
        <v>211</v>
      </c>
      <c r="E201" t="s">
        <v>211</v>
      </c>
      <c r="F201" t="s">
        <v>658</v>
      </c>
      <c r="H201" t="s">
        <v>238</v>
      </c>
      <c r="I201" t="s">
        <v>214</v>
      </c>
      <c r="J201" t="s">
        <v>254</v>
      </c>
      <c r="K201">
        <v>40</v>
      </c>
      <c r="L201">
        <v>49.6</v>
      </c>
      <c r="M201">
        <v>59</v>
      </c>
      <c r="N201">
        <v>18</v>
      </c>
      <c r="O201">
        <v>2</v>
      </c>
      <c r="P201">
        <v>3</v>
      </c>
      <c r="T201">
        <v>40000</v>
      </c>
      <c r="AO201" s="3">
        <v>41368</v>
      </c>
      <c r="AP201" s="3">
        <v>43033</v>
      </c>
      <c r="AQ201" t="s">
        <v>255</v>
      </c>
      <c r="AR201" t="s">
        <v>659</v>
      </c>
    </row>
    <row r="202" spans="1:44" hidden="1" x14ac:dyDescent="0.3">
      <c r="A202" t="b">
        <f>AND($H202="Heat Pump",$K202&lt;=Summary!$B$3)</f>
        <v>0</v>
      </c>
      <c r="B202">
        <v>2306257</v>
      </c>
      <c r="C202" t="s">
        <v>210</v>
      </c>
      <c r="D202" t="s">
        <v>211</v>
      </c>
      <c r="E202" t="s">
        <v>211</v>
      </c>
      <c r="F202" t="s">
        <v>660</v>
      </c>
      <c r="H202" t="s">
        <v>238</v>
      </c>
      <c r="I202" t="s">
        <v>218</v>
      </c>
      <c r="J202" t="s">
        <v>254</v>
      </c>
      <c r="K202">
        <v>40</v>
      </c>
      <c r="L202">
        <v>49.6</v>
      </c>
      <c r="M202">
        <v>59</v>
      </c>
      <c r="N202">
        <v>18</v>
      </c>
      <c r="O202">
        <v>2</v>
      </c>
      <c r="P202">
        <v>3</v>
      </c>
      <c r="T202">
        <v>40000</v>
      </c>
      <c r="AO202" s="3">
        <v>41368</v>
      </c>
      <c r="AP202" s="3">
        <v>43033</v>
      </c>
      <c r="AQ202" t="s">
        <v>255</v>
      </c>
      <c r="AR202" t="s">
        <v>661</v>
      </c>
    </row>
    <row r="203" spans="1:44" hidden="1" x14ac:dyDescent="0.3">
      <c r="A203" t="b">
        <f>AND($H203="Heat Pump",$K203&lt;=Summary!$B$3)</f>
        <v>0</v>
      </c>
      <c r="B203">
        <v>2316591</v>
      </c>
      <c r="C203" t="s">
        <v>210</v>
      </c>
      <c r="D203" t="s">
        <v>211</v>
      </c>
      <c r="E203" t="s">
        <v>662</v>
      </c>
      <c r="F203" t="s">
        <v>662</v>
      </c>
      <c r="H203" t="s">
        <v>238</v>
      </c>
      <c r="I203" t="s">
        <v>214</v>
      </c>
      <c r="K203">
        <v>49</v>
      </c>
      <c r="L203">
        <v>59</v>
      </c>
      <c r="M203">
        <v>60</v>
      </c>
      <c r="N203">
        <v>20</v>
      </c>
      <c r="O203">
        <v>2</v>
      </c>
      <c r="P203">
        <v>3</v>
      </c>
      <c r="T203">
        <v>40000</v>
      </c>
      <c r="U203">
        <v>0.72</v>
      </c>
      <c r="V203">
        <v>208</v>
      </c>
      <c r="X203">
        <v>79</v>
      </c>
      <c r="AA203">
        <v>80</v>
      </c>
      <c r="AO203" s="3">
        <v>41278</v>
      </c>
      <c r="AP203" s="3">
        <v>43922</v>
      </c>
      <c r="AQ203" t="s">
        <v>239</v>
      </c>
      <c r="AR203" t="s">
        <v>663</v>
      </c>
    </row>
    <row r="204" spans="1:44" hidden="1" x14ac:dyDescent="0.3">
      <c r="A204" t="b">
        <f>AND($H204="Heat Pump",$K204&lt;=Summary!$B$3)</f>
        <v>0</v>
      </c>
      <c r="B204">
        <v>2318116</v>
      </c>
      <c r="C204" t="s">
        <v>210</v>
      </c>
      <c r="D204" t="s">
        <v>211</v>
      </c>
      <c r="E204" t="s">
        <v>664</v>
      </c>
      <c r="F204" t="s">
        <v>664</v>
      </c>
      <c r="H204" t="s">
        <v>238</v>
      </c>
      <c r="I204" t="s">
        <v>218</v>
      </c>
      <c r="K204">
        <v>49</v>
      </c>
      <c r="L204">
        <v>59</v>
      </c>
      <c r="M204">
        <v>60</v>
      </c>
      <c r="N204">
        <v>20</v>
      </c>
      <c r="O204">
        <v>2</v>
      </c>
      <c r="P204">
        <v>3</v>
      </c>
      <c r="T204">
        <v>40000</v>
      </c>
      <c r="U204">
        <v>0.72</v>
      </c>
      <c r="V204">
        <v>208</v>
      </c>
      <c r="W204">
        <v>227.57111597369999</v>
      </c>
      <c r="X204">
        <v>79</v>
      </c>
      <c r="AA204">
        <v>80</v>
      </c>
      <c r="AO204" s="3">
        <v>41278</v>
      </c>
      <c r="AP204" s="3">
        <v>43565</v>
      </c>
      <c r="AQ204" t="s">
        <v>239</v>
      </c>
      <c r="AR204" t="s">
        <v>665</v>
      </c>
    </row>
    <row r="205" spans="1:44" hidden="1" x14ac:dyDescent="0.3">
      <c r="A205" t="b">
        <f>AND($H205="Heat Pump",$K205&lt;=Summary!$B$3)</f>
        <v>0</v>
      </c>
      <c r="B205">
        <v>2306269</v>
      </c>
      <c r="C205" t="s">
        <v>210</v>
      </c>
      <c r="D205" t="s">
        <v>211</v>
      </c>
      <c r="E205" t="s">
        <v>211</v>
      </c>
      <c r="F205" t="s">
        <v>666</v>
      </c>
      <c r="H205" t="s">
        <v>238</v>
      </c>
      <c r="I205" t="s">
        <v>214</v>
      </c>
      <c r="J205" t="s">
        <v>254</v>
      </c>
      <c r="K205">
        <v>50</v>
      </c>
      <c r="L205">
        <v>58.8</v>
      </c>
      <c r="M205">
        <v>60.1</v>
      </c>
      <c r="N205">
        <v>20</v>
      </c>
      <c r="O205">
        <v>2</v>
      </c>
      <c r="P205">
        <v>3</v>
      </c>
      <c r="T205">
        <v>40000</v>
      </c>
      <c r="AO205" s="3">
        <v>41278</v>
      </c>
      <c r="AP205" s="3">
        <v>43033</v>
      </c>
      <c r="AQ205" t="s">
        <v>255</v>
      </c>
      <c r="AR205" t="s">
        <v>667</v>
      </c>
    </row>
    <row r="206" spans="1:44" hidden="1" x14ac:dyDescent="0.3">
      <c r="A206" t="b">
        <f>AND($H206="Heat Pump",$K206&lt;=Summary!$B$3)</f>
        <v>0</v>
      </c>
      <c r="B206">
        <v>2306270</v>
      </c>
      <c r="C206" t="s">
        <v>210</v>
      </c>
      <c r="D206" t="s">
        <v>211</v>
      </c>
      <c r="E206" t="s">
        <v>211</v>
      </c>
      <c r="F206" t="s">
        <v>668</v>
      </c>
      <c r="H206" t="s">
        <v>238</v>
      </c>
      <c r="I206" t="s">
        <v>218</v>
      </c>
      <c r="J206" t="s">
        <v>254</v>
      </c>
      <c r="K206">
        <v>50</v>
      </c>
      <c r="L206">
        <v>58.8</v>
      </c>
      <c r="M206">
        <v>60.1</v>
      </c>
      <c r="N206">
        <v>20</v>
      </c>
      <c r="O206">
        <v>2</v>
      </c>
      <c r="P206">
        <v>3</v>
      </c>
      <c r="T206">
        <v>40000</v>
      </c>
      <c r="AO206" s="3">
        <v>41278</v>
      </c>
      <c r="AP206" s="3">
        <v>43033</v>
      </c>
      <c r="AQ206" t="s">
        <v>255</v>
      </c>
      <c r="AR206" t="s">
        <v>669</v>
      </c>
    </row>
    <row r="207" spans="1:44" hidden="1" x14ac:dyDescent="0.3">
      <c r="A207" t="b">
        <f>AND($H207="Heat Pump",$K207&lt;=Summary!$B$3)</f>
        <v>0</v>
      </c>
      <c r="B207">
        <v>2316595</v>
      </c>
      <c r="C207" t="s">
        <v>210</v>
      </c>
      <c r="D207" t="s">
        <v>211</v>
      </c>
      <c r="E207" t="s">
        <v>670</v>
      </c>
      <c r="F207" t="s">
        <v>670</v>
      </c>
      <c r="H207" t="s">
        <v>238</v>
      </c>
      <c r="I207" t="s">
        <v>214</v>
      </c>
      <c r="K207">
        <v>38</v>
      </c>
      <c r="L207">
        <v>59</v>
      </c>
      <c r="M207">
        <v>69</v>
      </c>
      <c r="N207">
        <v>16</v>
      </c>
      <c r="O207">
        <v>2</v>
      </c>
      <c r="P207">
        <v>3</v>
      </c>
      <c r="T207">
        <v>50000</v>
      </c>
      <c r="U207">
        <v>0.7</v>
      </c>
      <c r="V207">
        <v>208</v>
      </c>
      <c r="X207">
        <v>87</v>
      </c>
      <c r="AA207">
        <v>78</v>
      </c>
      <c r="AO207" s="3">
        <v>41278</v>
      </c>
      <c r="AP207" s="3">
        <v>43565</v>
      </c>
      <c r="AQ207" t="s">
        <v>239</v>
      </c>
      <c r="AR207" t="s">
        <v>671</v>
      </c>
    </row>
    <row r="208" spans="1:44" hidden="1" x14ac:dyDescent="0.3">
      <c r="A208" t="b">
        <f>AND($H208="Heat Pump",$K208&lt;=Summary!$B$3)</f>
        <v>0</v>
      </c>
      <c r="B208">
        <v>2318226</v>
      </c>
      <c r="C208" t="s">
        <v>210</v>
      </c>
      <c r="D208" t="s">
        <v>211</v>
      </c>
      <c r="E208" t="s">
        <v>672</v>
      </c>
      <c r="F208" t="s">
        <v>672</v>
      </c>
      <c r="H208" t="s">
        <v>238</v>
      </c>
      <c r="I208" t="s">
        <v>218</v>
      </c>
      <c r="K208">
        <v>38</v>
      </c>
      <c r="L208">
        <v>59</v>
      </c>
      <c r="M208">
        <v>69</v>
      </c>
      <c r="N208">
        <v>16</v>
      </c>
      <c r="O208">
        <v>2</v>
      </c>
      <c r="P208">
        <v>3</v>
      </c>
      <c r="T208">
        <v>50000</v>
      </c>
      <c r="U208">
        <v>0.7</v>
      </c>
      <c r="V208">
        <v>208</v>
      </c>
      <c r="W208">
        <v>227.57111597369999</v>
      </c>
      <c r="X208">
        <v>87</v>
      </c>
      <c r="AA208">
        <v>78</v>
      </c>
      <c r="AO208" s="3">
        <v>41278</v>
      </c>
      <c r="AP208" s="3">
        <v>43565</v>
      </c>
      <c r="AQ208" t="s">
        <v>239</v>
      </c>
      <c r="AR208" t="s">
        <v>673</v>
      </c>
    </row>
    <row r="209" spans="1:44" hidden="1" x14ac:dyDescent="0.3">
      <c r="A209" t="b">
        <f>AND($H209="Heat Pump",$K209&lt;=Summary!$B$3)</f>
        <v>0</v>
      </c>
      <c r="B209">
        <v>2316590</v>
      </c>
      <c r="C209" t="s">
        <v>210</v>
      </c>
      <c r="D209" t="s">
        <v>211</v>
      </c>
      <c r="E209" t="s">
        <v>674</v>
      </c>
      <c r="F209" t="s">
        <v>674</v>
      </c>
      <c r="H209" t="s">
        <v>238</v>
      </c>
      <c r="I209" t="s">
        <v>214</v>
      </c>
      <c r="K209">
        <v>38</v>
      </c>
      <c r="L209">
        <v>59</v>
      </c>
      <c r="M209">
        <v>69</v>
      </c>
      <c r="N209">
        <v>16</v>
      </c>
      <c r="O209">
        <v>2</v>
      </c>
      <c r="P209">
        <v>3</v>
      </c>
      <c r="T209">
        <v>50000</v>
      </c>
      <c r="U209">
        <v>0.7</v>
      </c>
      <c r="V209">
        <v>208</v>
      </c>
      <c r="X209">
        <v>87</v>
      </c>
      <c r="AA209">
        <v>78</v>
      </c>
      <c r="AO209" s="3">
        <v>41278</v>
      </c>
      <c r="AP209" s="3">
        <v>43565</v>
      </c>
      <c r="AQ209" t="s">
        <v>239</v>
      </c>
      <c r="AR209" t="s">
        <v>675</v>
      </c>
    </row>
    <row r="210" spans="1:44" hidden="1" x14ac:dyDescent="0.3">
      <c r="A210" t="b">
        <f>AND($H210="Heat Pump",$K210&lt;=Summary!$B$3)</f>
        <v>0</v>
      </c>
      <c r="B210">
        <v>2318229</v>
      </c>
      <c r="C210" t="s">
        <v>210</v>
      </c>
      <c r="D210" t="s">
        <v>211</v>
      </c>
      <c r="E210" t="s">
        <v>676</v>
      </c>
      <c r="F210" t="s">
        <v>676</v>
      </c>
      <c r="H210" t="s">
        <v>238</v>
      </c>
      <c r="I210" t="s">
        <v>218</v>
      </c>
      <c r="K210">
        <v>38</v>
      </c>
      <c r="L210">
        <v>59</v>
      </c>
      <c r="M210">
        <v>69</v>
      </c>
      <c r="N210">
        <v>16</v>
      </c>
      <c r="O210">
        <v>2</v>
      </c>
      <c r="P210">
        <v>3</v>
      </c>
      <c r="T210">
        <v>50000</v>
      </c>
      <c r="U210">
        <v>0.7</v>
      </c>
      <c r="V210">
        <v>208</v>
      </c>
      <c r="W210">
        <v>227.57111597369999</v>
      </c>
      <c r="X210">
        <v>87</v>
      </c>
      <c r="AA210">
        <v>78</v>
      </c>
      <c r="AO210" s="3">
        <v>41278</v>
      </c>
      <c r="AP210" s="3">
        <v>43565</v>
      </c>
      <c r="AQ210" t="s">
        <v>239</v>
      </c>
      <c r="AR210" t="s">
        <v>677</v>
      </c>
    </row>
    <row r="211" spans="1:44" hidden="1" x14ac:dyDescent="0.3">
      <c r="A211" t="b">
        <f>AND($H211="Heat Pump",$K211&lt;=Summary!$B$3)</f>
        <v>0</v>
      </c>
      <c r="B211">
        <v>2306263</v>
      </c>
      <c r="C211" t="s">
        <v>210</v>
      </c>
      <c r="D211" t="s">
        <v>211</v>
      </c>
      <c r="E211" t="s">
        <v>211</v>
      </c>
      <c r="F211" t="s">
        <v>678</v>
      </c>
      <c r="H211" t="s">
        <v>238</v>
      </c>
      <c r="I211" t="s">
        <v>214</v>
      </c>
      <c r="J211" t="s">
        <v>254</v>
      </c>
      <c r="K211">
        <v>40</v>
      </c>
      <c r="L211">
        <v>59.1</v>
      </c>
      <c r="M211">
        <v>68.5</v>
      </c>
      <c r="N211">
        <v>16</v>
      </c>
      <c r="O211">
        <v>2</v>
      </c>
      <c r="P211">
        <v>3</v>
      </c>
      <c r="T211">
        <v>50000</v>
      </c>
      <c r="AO211" s="3">
        <v>41278</v>
      </c>
      <c r="AP211" s="3">
        <v>43033</v>
      </c>
      <c r="AQ211" t="s">
        <v>255</v>
      </c>
      <c r="AR211" t="s">
        <v>679</v>
      </c>
    </row>
    <row r="212" spans="1:44" hidden="1" x14ac:dyDescent="0.3">
      <c r="A212" t="b">
        <f>AND($H212="Heat Pump",$K212&lt;=Summary!$B$3)</f>
        <v>0</v>
      </c>
      <c r="B212">
        <v>2306264</v>
      </c>
      <c r="C212" t="s">
        <v>210</v>
      </c>
      <c r="D212" t="s">
        <v>211</v>
      </c>
      <c r="E212" t="s">
        <v>211</v>
      </c>
      <c r="F212" t="s">
        <v>680</v>
      </c>
      <c r="H212" t="s">
        <v>238</v>
      </c>
      <c r="I212" t="s">
        <v>218</v>
      </c>
      <c r="J212" t="s">
        <v>622</v>
      </c>
      <c r="K212">
        <v>40</v>
      </c>
      <c r="L212">
        <v>59.1</v>
      </c>
      <c r="M212">
        <v>68.5</v>
      </c>
      <c r="N212">
        <v>16</v>
      </c>
      <c r="O212">
        <v>2</v>
      </c>
      <c r="P212">
        <v>3</v>
      </c>
      <c r="T212">
        <v>50000</v>
      </c>
      <c r="AO212" s="3">
        <v>41278</v>
      </c>
      <c r="AP212" s="3">
        <v>43033</v>
      </c>
      <c r="AQ212" t="s">
        <v>255</v>
      </c>
      <c r="AR212" t="s">
        <v>681</v>
      </c>
    </row>
    <row r="213" spans="1:44" hidden="1" x14ac:dyDescent="0.3">
      <c r="A213" t="b">
        <f>AND($H213="Heat Pump",$K213&lt;=Summary!$B$3)</f>
        <v>0</v>
      </c>
      <c r="B213">
        <v>2316592</v>
      </c>
      <c r="C213" t="s">
        <v>210</v>
      </c>
      <c r="D213" t="s">
        <v>211</v>
      </c>
      <c r="E213" t="s">
        <v>682</v>
      </c>
      <c r="F213" t="s">
        <v>682</v>
      </c>
      <c r="H213" t="s">
        <v>238</v>
      </c>
      <c r="I213" t="s">
        <v>214</v>
      </c>
      <c r="K213">
        <v>48</v>
      </c>
      <c r="L213">
        <v>59</v>
      </c>
      <c r="M213">
        <v>68</v>
      </c>
      <c r="N213">
        <v>18</v>
      </c>
      <c r="O213">
        <v>2</v>
      </c>
      <c r="P213">
        <v>3</v>
      </c>
      <c r="T213">
        <v>50000</v>
      </c>
      <c r="U213">
        <v>0.72</v>
      </c>
      <c r="V213">
        <v>211</v>
      </c>
      <c r="X213">
        <v>97</v>
      </c>
      <c r="AA213">
        <v>81</v>
      </c>
      <c r="AO213" s="3">
        <v>41278</v>
      </c>
      <c r="AP213" s="3">
        <v>43565</v>
      </c>
      <c r="AQ213" t="s">
        <v>239</v>
      </c>
      <c r="AR213" t="s">
        <v>683</v>
      </c>
    </row>
    <row r="214" spans="1:44" hidden="1" x14ac:dyDescent="0.3">
      <c r="A214" t="b">
        <f>AND($H214="Heat Pump",$K214&lt;=Summary!$B$3)</f>
        <v>0</v>
      </c>
      <c r="B214">
        <v>2318242</v>
      </c>
      <c r="C214" t="s">
        <v>210</v>
      </c>
      <c r="D214" t="s">
        <v>211</v>
      </c>
      <c r="E214" t="s">
        <v>684</v>
      </c>
      <c r="F214" t="s">
        <v>684</v>
      </c>
      <c r="H214" t="s">
        <v>238</v>
      </c>
      <c r="I214" t="s">
        <v>218</v>
      </c>
      <c r="K214">
        <v>48</v>
      </c>
      <c r="L214">
        <v>59</v>
      </c>
      <c r="M214">
        <v>68</v>
      </c>
      <c r="N214">
        <v>18</v>
      </c>
      <c r="O214">
        <v>2</v>
      </c>
      <c r="P214">
        <v>3</v>
      </c>
      <c r="T214">
        <v>50000</v>
      </c>
      <c r="U214">
        <v>0.72</v>
      </c>
      <c r="V214">
        <v>211</v>
      </c>
      <c r="W214">
        <v>230.8533916849</v>
      </c>
      <c r="X214">
        <v>97</v>
      </c>
      <c r="AA214">
        <v>81</v>
      </c>
      <c r="AO214" s="3">
        <v>41278</v>
      </c>
      <c r="AP214" s="3">
        <v>43565</v>
      </c>
      <c r="AQ214" t="s">
        <v>239</v>
      </c>
      <c r="AR214" t="s">
        <v>685</v>
      </c>
    </row>
    <row r="215" spans="1:44" hidden="1" x14ac:dyDescent="0.3">
      <c r="A215" t="b">
        <f>AND($H215="Heat Pump",$K215&lt;=Summary!$B$3)</f>
        <v>0</v>
      </c>
      <c r="B215">
        <v>2316589</v>
      </c>
      <c r="C215" t="s">
        <v>210</v>
      </c>
      <c r="D215" t="s">
        <v>211</v>
      </c>
      <c r="E215" t="s">
        <v>686</v>
      </c>
      <c r="F215" t="s">
        <v>686</v>
      </c>
      <c r="H215" t="s">
        <v>238</v>
      </c>
      <c r="I215" t="s">
        <v>214</v>
      </c>
      <c r="K215">
        <v>48</v>
      </c>
      <c r="L215">
        <v>59</v>
      </c>
      <c r="M215">
        <v>68</v>
      </c>
      <c r="N215">
        <v>18</v>
      </c>
      <c r="O215">
        <v>2</v>
      </c>
      <c r="P215">
        <v>3</v>
      </c>
      <c r="T215">
        <v>50000</v>
      </c>
      <c r="U215">
        <v>0.72</v>
      </c>
      <c r="V215">
        <v>211</v>
      </c>
      <c r="X215">
        <v>97</v>
      </c>
      <c r="AA215">
        <v>81</v>
      </c>
      <c r="AO215" s="3">
        <v>41278</v>
      </c>
      <c r="AP215" s="3">
        <v>43565</v>
      </c>
      <c r="AQ215" t="s">
        <v>239</v>
      </c>
      <c r="AR215" t="s">
        <v>687</v>
      </c>
    </row>
    <row r="216" spans="1:44" hidden="1" x14ac:dyDescent="0.3">
      <c r="A216" t="b">
        <f>AND($H216="Heat Pump",$K216&lt;=Summary!$B$3)</f>
        <v>0</v>
      </c>
      <c r="B216">
        <v>2318245</v>
      </c>
      <c r="C216" t="s">
        <v>210</v>
      </c>
      <c r="D216" t="s">
        <v>211</v>
      </c>
      <c r="E216" t="s">
        <v>688</v>
      </c>
      <c r="F216" t="s">
        <v>688</v>
      </c>
      <c r="H216" t="s">
        <v>238</v>
      </c>
      <c r="I216" t="s">
        <v>218</v>
      </c>
      <c r="K216">
        <v>48</v>
      </c>
      <c r="L216">
        <v>59</v>
      </c>
      <c r="M216">
        <v>68</v>
      </c>
      <c r="N216">
        <v>18</v>
      </c>
      <c r="O216">
        <v>2</v>
      </c>
      <c r="P216">
        <v>3</v>
      </c>
      <c r="T216">
        <v>50000</v>
      </c>
      <c r="U216">
        <v>0.72</v>
      </c>
      <c r="V216">
        <v>211</v>
      </c>
      <c r="W216">
        <v>230.8533916849</v>
      </c>
      <c r="X216">
        <v>97</v>
      </c>
      <c r="AA216">
        <v>81</v>
      </c>
      <c r="AO216" s="3">
        <v>41278</v>
      </c>
      <c r="AP216" s="3">
        <v>43565</v>
      </c>
      <c r="AQ216" t="s">
        <v>239</v>
      </c>
      <c r="AR216" t="s">
        <v>689</v>
      </c>
    </row>
    <row r="217" spans="1:44" hidden="1" x14ac:dyDescent="0.3">
      <c r="A217" t="b">
        <f>AND($H217="Heat Pump",$K217&lt;=Summary!$B$3)</f>
        <v>0</v>
      </c>
      <c r="B217">
        <v>2306276</v>
      </c>
      <c r="C217" t="s">
        <v>210</v>
      </c>
      <c r="D217" t="s">
        <v>211</v>
      </c>
      <c r="E217" t="s">
        <v>211</v>
      </c>
      <c r="F217" t="s">
        <v>690</v>
      </c>
      <c r="H217" t="s">
        <v>238</v>
      </c>
      <c r="I217" t="s">
        <v>214</v>
      </c>
      <c r="J217" t="s">
        <v>254</v>
      </c>
      <c r="K217">
        <v>50</v>
      </c>
      <c r="L217">
        <v>58.8</v>
      </c>
      <c r="M217">
        <v>60.1</v>
      </c>
      <c r="N217">
        <v>18</v>
      </c>
      <c r="O217">
        <v>2</v>
      </c>
      <c r="P217">
        <v>3</v>
      </c>
      <c r="T217">
        <v>50000</v>
      </c>
      <c r="AO217" s="3">
        <v>41278</v>
      </c>
      <c r="AP217" s="3">
        <v>43033</v>
      </c>
      <c r="AQ217" t="s">
        <v>255</v>
      </c>
      <c r="AR217" t="s">
        <v>691</v>
      </c>
    </row>
    <row r="218" spans="1:44" hidden="1" x14ac:dyDescent="0.3">
      <c r="A218" t="b">
        <f>AND($H218="Heat Pump",$K218&lt;=Summary!$B$3)</f>
        <v>0</v>
      </c>
      <c r="B218">
        <v>2306277</v>
      </c>
      <c r="C218" t="s">
        <v>210</v>
      </c>
      <c r="D218" t="s">
        <v>211</v>
      </c>
      <c r="E218" t="s">
        <v>211</v>
      </c>
      <c r="F218" t="s">
        <v>692</v>
      </c>
      <c r="H218" t="s">
        <v>238</v>
      </c>
      <c r="I218" t="s">
        <v>218</v>
      </c>
      <c r="J218" t="s">
        <v>254</v>
      </c>
      <c r="K218">
        <v>50</v>
      </c>
      <c r="L218">
        <v>58.8</v>
      </c>
      <c r="M218">
        <v>60.1</v>
      </c>
      <c r="N218">
        <v>18</v>
      </c>
      <c r="O218">
        <v>2</v>
      </c>
      <c r="P218">
        <v>3</v>
      </c>
      <c r="T218">
        <v>50000</v>
      </c>
      <c r="AO218" s="3">
        <v>41278</v>
      </c>
      <c r="AP218" s="3">
        <v>43033</v>
      </c>
      <c r="AQ218" t="s">
        <v>255</v>
      </c>
      <c r="AR218" t="s">
        <v>693</v>
      </c>
    </row>
    <row r="219" spans="1:44" hidden="1" x14ac:dyDescent="0.3">
      <c r="A219" t="b">
        <f>AND($H219="Heat Pump",$K219&lt;=Summary!$B$3)</f>
        <v>0</v>
      </c>
      <c r="B219">
        <v>2316584</v>
      </c>
      <c r="C219" t="s">
        <v>210</v>
      </c>
      <c r="D219" t="s">
        <v>211</v>
      </c>
      <c r="E219" t="s">
        <v>694</v>
      </c>
      <c r="F219" t="s">
        <v>694</v>
      </c>
      <c r="H219" t="s">
        <v>238</v>
      </c>
      <c r="I219" t="s">
        <v>214</v>
      </c>
      <c r="K219">
        <v>50</v>
      </c>
      <c r="L219">
        <v>52</v>
      </c>
      <c r="M219">
        <v>61</v>
      </c>
      <c r="N219">
        <v>20</v>
      </c>
      <c r="O219">
        <v>3</v>
      </c>
      <c r="P219">
        <v>4</v>
      </c>
      <c r="T219">
        <v>62000</v>
      </c>
      <c r="U219">
        <v>0.73</v>
      </c>
      <c r="V219">
        <v>206</v>
      </c>
      <c r="X219">
        <v>119</v>
      </c>
      <c r="AA219">
        <v>82</v>
      </c>
      <c r="AO219" s="3">
        <v>41278</v>
      </c>
      <c r="AP219" s="3">
        <v>43565</v>
      </c>
      <c r="AQ219" t="s">
        <v>239</v>
      </c>
      <c r="AR219" t="s">
        <v>695</v>
      </c>
    </row>
    <row r="220" spans="1:44" hidden="1" x14ac:dyDescent="0.3">
      <c r="A220" t="b">
        <f>AND($H220="Heat Pump",$K220&lt;=Summary!$B$3)</f>
        <v>0</v>
      </c>
      <c r="B220">
        <v>2318095</v>
      </c>
      <c r="C220" t="s">
        <v>210</v>
      </c>
      <c r="D220" t="s">
        <v>211</v>
      </c>
      <c r="E220" t="s">
        <v>696</v>
      </c>
      <c r="F220" t="s">
        <v>696</v>
      </c>
      <c r="H220" t="s">
        <v>238</v>
      </c>
      <c r="I220" t="s">
        <v>218</v>
      </c>
      <c r="K220">
        <v>50</v>
      </c>
      <c r="L220">
        <v>52</v>
      </c>
      <c r="M220">
        <v>61</v>
      </c>
      <c r="N220">
        <v>20</v>
      </c>
      <c r="O220">
        <v>3</v>
      </c>
      <c r="P220">
        <v>4</v>
      </c>
      <c r="T220">
        <v>62000</v>
      </c>
      <c r="U220">
        <v>0.73</v>
      </c>
      <c r="V220">
        <v>206</v>
      </c>
      <c r="W220">
        <v>225.38293216630001</v>
      </c>
      <c r="X220">
        <v>119</v>
      </c>
      <c r="AA220">
        <v>82</v>
      </c>
      <c r="AO220" s="3">
        <v>41278</v>
      </c>
      <c r="AP220" s="3">
        <v>43565</v>
      </c>
      <c r="AQ220" t="s">
        <v>239</v>
      </c>
      <c r="AR220" t="s">
        <v>697</v>
      </c>
    </row>
    <row r="221" spans="1:44" hidden="1" x14ac:dyDescent="0.3">
      <c r="A221" t="b">
        <f>AND($H221="Heat Pump",$K221&lt;=Summary!$B$3)</f>
        <v>0</v>
      </c>
      <c r="B221">
        <v>2306283</v>
      </c>
      <c r="C221" t="s">
        <v>210</v>
      </c>
      <c r="D221" t="s">
        <v>211</v>
      </c>
      <c r="E221" t="s">
        <v>211</v>
      </c>
      <c r="F221" t="s">
        <v>698</v>
      </c>
      <c r="H221" t="s">
        <v>238</v>
      </c>
      <c r="I221" t="s">
        <v>214</v>
      </c>
      <c r="J221" t="s">
        <v>254</v>
      </c>
      <c r="K221">
        <v>50</v>
      </c>
      <c r="L221">
        <v>52</v>
      </c>
      <c r="M221">
        <v>61.4</v>
      </c>
      <c r="N221">
        <v>20</v>
      </c>
      <c r="O221">
        <v>3</v>
      </c>
      <c r="P221">
        <v>4</v>
      </c>
      <c r="T221">
        <v>62000</v>
      </c>
      <c r="AO221" s="3">
        <v>41365</v>
      </c>
      <c r="AP221" s="3">
        <v>43033</v>
      </c>
      <c r="AQ221" t="s">
        <v>255</v>
      </c>
      <c r="AR221" t="s">
        <v>699</v>
      </c>
    </row>
    <row r="222" spans="1:44" hidden="1" x14ac:dyDescent="0.3">
      <c r="A222" t="b">
        <f>AND($H222="Heat Pump",$K222&lt;=Summary!$B$3)</f>
        <v>0</v>
      </c>
      <c r="B222">
        <v>2306284</v>
      </c>
      <c r="C222" t="s">
        <v>210</v>
      </c>
      <c r="D222" t="s">
        <v>211</v>
      </c>
      <c r="E222" t="s">
        <v>211</v>
      </c>
      <c r="F222" t="s">
        <v>700</v>
      </c>
      <c r="H222" t="s">
        <v>238</v>
      </c>
      <c r="I222" t="s">
        <v>218</v>
      </c>
      <c r="J222" t="s">
        <v>254</v>
      </c>
      <c r="K222">
        <v>50</v>
      </c>
      <c r="L222">
        <v>52</v>
      </c>
      <c r="M222">
        <v>61.4</v>
      </c>
      <c r="N222">
        <v>20</v>
      </c>
      <c r="O222">
        <v>3</v>
      </c>
      <c r="P222">
        <v>4</v>
      </c>
      <c r="T222">
        <v>62000</v>
      </c>
      <c r="AO222" s="3">
        <v>41365</v>
      </c>
      <c r="AP222" s="3">
        <v>43033</v>
      </c>
      <c r="AQ222" t="s">
        <v>255</v>
      </c>
      <c r="AR222" t="s">
        <v>701</v>
      </c>
    </row>
    <row r="223" spans="1:44" hidden="1" x14ac:dyDescent="0.3">
      <c r="A223" t="b">
        <f>AND($H223="Heat Pump",$K223&lt;=Summary!$B$3)</f>
        <v>0</v>
      </c>
      <c r="B223">
        <v>2316533</v>
      </c>
      <c r="C223" t="s">
        <v>210</v>
      </c>
      <c r="D223" t="s">
        <v>211</v>
      </c>
      <c r="E223" t="s">
        <v>455</v>
      </c>
      <c r="F223" t="s">
        <v>702</v>
      </c>
      <c r="H223" t="s">
        <v>238</v>
      </c>
      <c r="I223" t="s">
        <v>214</v>
      </c>
      <c r="K223">
        <v>33</v>
      </c>
      <c r="L223">
        <v>49</v>
      </c>
      <c r="M223">
        <v>7</v>
      </c>
      <c r="N223">
        <v>22</v>
      </c>
      <c r="O223">
        <v>2</v>
      </c>
      <c r="T223">
        <v>100000</v>
      </c>
      <c r="U223">
        <v>0.9</v>
      </c>
      <c r="X223">
        <v>170</v>
      </c>
      <c r="AA223">
        <v>95</v>
      </c>
      <c r="AO223" s="3">
        <v>43033</v>
      </c>
      <c r="AP223" s="3">
        <v>43565</v>
      </c>
      <c r="AQ223" t="s">
        <v>239</v>
      </c>
      <c r="AR223" t="s">
        <v>703</v>
      </c>
    </row>
    <row r="224" spans="1:44" hidden="1" x14ac:dyDescent="0.3">
      <c r="A224" t="b">
        <f>AND($H224="Heat Pump",$K224&lt;=Summary!$B$3)</f>
        <v>0</v>
      </c>
      <c r="B224">
        <v>2317176</v>
      </c>
      <c r="C224" t="s">
        <v>210</v>
      </c>
      <c r="D224" t="s">
        <v>211</v>
      </c>
      <c r="E224" t="s">
        <v>455</v>
      </c>
      <c r="F224" t="s">
        <v>704</v>
      </c>
      <c r="H224" t="s">
        <v>238</v>
      </c>
      <c r="I224" t="s">
        <v>218</v>
      </c>
      <c r="K224">
        <v>33</v>
      </c>
      <c r="L224">
        <v>49</v>
      </c>
      <c r="M224">
        <v>7</v>
      </c>
      <c r="N224">
        <v>22</v>
      </c>
      <c r="O224">
        <v>2</v>
      </c>
      <c r="T224">
        <v>100000</v>
      </c>
      <c r="U224">
        <v>0.9</v>
      </c>
      <c r="X224">
        <v>170</v>
      </c>
      <c r="AA224">
        <v>95</v>
      </c>
      <c r="AO224" s="3">
        <v>43033</v>
      </c>
      <c r="AP224" s="3">
        <v>43565</v>
      </c>
      <c r="AQ224" t="s">
        <v>239</v>
      </c>
      <c r="AR224" t="s">
        <v>705</v>
      </c>
    </row>
    <row r="225" spans="1:44" hidden="1" x14ac:dyDescent="0.3">
      <c r="A225" t="b">
        <f>AND($H225="Heat Pump",$K225&lt;=Summary!$B$3)</f>
        <v>0</v>
      </c>
      <c r="B225">
        <v>2356012</v>
      </c>
      <c r="C225" t="s">
        <v>210</v>
      </c>
      <c r="D225" t="s">
        <v>211</v>
      </c>
      <c r="E225" t="s">
        <v>706</v>
      </c>
      <c r="F225" t="s">
        <v>706</v>
      </c>
      <c r="H225" t="s">
        <v>213</v>
      </c>
      <c r="I225" t="s">
        <v>214</v>
      </c>
      <c r="K225">
        <v>0</v>
      </c>
      <c r="L225">
        <v>28</v>
      </c>
      <c r="M225">
        <v>1</v>
      </c>
      <c r="N225">
        <v>1</v>
      </c>
      <c r="O225">
        <v>2</v>
      </c>
      <c r="P225">
        <v>3</v>
      </c>
      <c r="T225">
        <v>160000</v>
      </c>
      <c r="U225">
        <v>0.93</v>
      </c>
      <c r="V225">
        <v>182</v>
      </c>
      <c r="Y225">
        <v>4.5999999999999996</v>
      </c>
      <c r="Z225">
        <v>4.5999999999999996</v>
      </c>
      <c r="AA225">
        <v>95</v>
      </c>
      <c r="AL225">
        <v>12</v>
      </c>
      <c r="AM225">
        <v>28</v>
      </c>
      <c r="AN225">
        <v>18</v>
      </c>
      <c r="AO225" s="3">
        <v>43862</v>
      </c>
      <c r="AP225" s="3">
        <v>43899</v>
      </c>
      <c r="AQ225" t="s">
        <v>215</v>
      </c>
      <c r="AR225" t="s">
        <v>707</v>
      </c>
    </row>
    <row r="226" spans="1:44" hidden="1" x14ac:dyDescent="0.3">
      <c r="A226" t="b">
        <f>AND($H226="Heat Pump",$K226&lt;=Summary!$B$3)</f>
        <v>0</v>
      </c>
      <c r="B226">
        <v>2356035</v>
      </c>
      <c r="C226" t="s">
        <v>210</v>
      </c>
      <c r="D226" t="s">
        <v>211</v>
      </c>
      <c r="E226" t="s">
        <v>708</v>
      </c>
      <c r="F226" t="s">
        <v>708</v>
      </c>
      <c r="H226" t="s">
        <v>213</v>
      </c>
      <c r="I226" t="s">
        <v>214</v>
      </c>
      <c r="K226">
        <v>0</v>
      </c>
      <c r="L226">
        <v>28</v>
      </c>
      <c r="M226">
        <v>1</v>
      </c>
      <c r="N226">
        <v>1</v>
      </c>
      <c r="O226">
        <v>2</v>
      </c>
      <c r="P226">
        <v>3</v>
      </c>
      <c r="T226">
        <v>180000</v>
      </c>
      <c r="U226">
        <v>0.93</v>
      </c>
      <c r="V226">
        <v>182</v>
      </c>
      <c r="Y226">
        <v>5.0999999999999996</v>
      </c>
      <c r="Z226">
        <v>5.0999999999999996</v>
      </c>
      <c r="AA226">
        <v>96</v>
      </c>
      <c r="AL226">
        <v>12</v>
      </c>
      <c r="AM226">
        <v>28</v>
      </c>
      <c r="AN226">
        <v>18</v>
      </c>
      <c r="AO226" s="3">
        <v>43862</v>
      </c>
      <c r="AP226" s="3">
        <v>43899</v>
      </c>
      <c r="AQ226" t="s">
        <v>215</v>
      </c>
      <c r="AR226" t="s">
        <v>709</v>
      </c>
    </row>
    <row r="227" spans="1:44" hidden="1" x14ac:dyDescent="0.3">
      <c r="A227" t="b">
        <f>AND($H227="Heat Pump",$K227&lt;=Summary!$B$3)</f>
        <v>0</v>
      </c>
      <c r="B227">
        <v>2356026</v>
      </c>
      <c r="C227" t="s">
        <v>210</v>
      </c>
      <c r="D227" t="s">
        <v>211</v>
      </c>
      <c r="E227" t="s">
        <v>710</v>
      </c>
      <c r="F227" t="s">
        <v>710</v>
      </c>
      <c r="H227" t="s">
        <v>213</v>
      </c>
      <c r="I227" t="s">
        <v>214</v>
      </c>
      <c r="K227">
        <v>0</v>
      </c>
      <c r="L227">
        <v>28</v>
      </c>
      <c r="M227">
        <v>1</v>
      </c>
      <c r="N227">
        <v>1</v>
      </c>
      <c r="O227">
        <v>2</v>
      </c>
      <c r="P227">
        <v>3</v>
      </c>
      <c r="T227">
        <v>199000</v>
      </c>
      <c r="U227">
        <v>0.93</v>
      </c>
      <c r="V227">
        <v>182</v>
      </c>
      <c r="Y227">
        <v>5.6</v>
      </c>
      <c r="Z227">
        <v>5.6</v>
      </c>
      <c r="AA227">
        <v>95</v>
      </c>
      <c r="AL227">
        <v>12</v>
      </c>
      <c r="AM227">
        <v>28</v>
      </c>
      <c r="AN227">
        <v>18</v>
      </c>
      <c r="AO227" s="3">
        <v>43862</v>
      </c>
      <c r="AP227" s="3">
        <v>43899</v>
      </c>
      <c r="AQ227" t="s">
        <v>215</v>
      </c>
      <c r="AR227" t="s">
        <v>711</v>
      </c>
    </row>
    <row r="228" spans="1:44" hidden="1" x14ac:dyDescent="0.3">
      <c r="A228" t="b">
        <f>AND($H228="Heat Pump",$K228&lt;=Summary!$B$3)</f>
        <v>0</v>
      </c>
      <c r="B228">
        <v>2338379</v>
      </c>
      <c r="C228" t="s">
        <v>210</v>
      </c>
      <c r="D228" t="s">
        <v>211</v>
      </c>
      <c r="E228" t="s">
        <v>712</v>
      </c>
      <c r="F228" t="s">
        <v>712</v>
      </c>
      <c r="H228" t="s">
        <v>213</v>
      </c>
      <c r="I228" t="s">
        <v>214</v>
      </c>
      <c r="K228">
        <v>0</v>
      </c>
      <c r="L228">
        <v>0</v>
      </c>
      <c r="M228">
        <v>0</v>
      </c>
      <c r="N228">
        <v>0</v>
      </c>
      <c r="O228">
        <v>3</v>
      </c>
      <c r="T228">
        <v>160000</v>
      </c>
      <c r="U228">
        <v>0.94</v>
      </c>
      <c r="V228">
        <v>159</v>
      </c>
      <c r="Y228">
        <v>4.7</v>
      </c>
      <c r="Z228">
        <v>4.7</v>
      </c>
      <c r="AA228">
        <v>97</v>
      </c>
      <c r="AL228">
        <v>11</v>
      </c>
      <c r="AM228">
        <v>22</v>
      </c>
      <c r="AN228">
        <v>18</v>
      </c>
      <c r="AO228" s="3">
        <v>41122</v>
      </c>
      <c r="AP228" s="3">
        <v>43600</v>
      </c>
      <c r="AQ228" t="s">
        <v>215</v>
      </c>
      <c r="AR228" t="s">
        <v>713</v>
      </c>
    </row>
    <row r="229" spans="1:44" hidden="1" x14ac:dyDescent="0.3">
      <c r="A229" t="b">
        <f>AND($H229="Heat Pump",$K229&lt;=Summary!$B$3)</f>
        <v>0</v>
      </c>
      <c r="B229">
        <v>2338392</v>
      </c>
      <c r="C229" t="s">
        <v>210</v>
      </c>
      <c r="D229" t="s">
        <v>211</v>
      </c>
      <c r="E229" t="s">
        <v>714</v>
      </c>
      <c r="F229" t="s">
        <v>714</v>
      </c>
      <c r="H229" t="s">
        <v>213</v>
      </c>
      <c r="I229" t="s">
        <v>214</v>
      </c>
      <c r="K229">
        <v>1</v>
      </c>
      <c r="L229">
        <v>0</v>
      </c>
      <c r="M229">
        <v>0</v>
      </c>
      <c r="N229">
        <v>0</v>
      </c>
      <c r="O229">
        <v>0</v>
      </c>
      <c r="T229">
        <v>160000</v>
      </c>
      <c r="U229">
        <v>0.95</v>
      </c>
      <c r="V229">
        <v>159</v>
      </c>
      <c r="Y229">
        <v>4.7</v>
      </c>
      <c r="Z229">
        <v>4.7</v>
      </c>
      <c r="AA229">
        <v>96</v>
      </c>
      <c r="AL229">
        <v>11</v>
      </c>
      <c r="AM229">
        <v>22</v>
      </c>
      <c r="AN229">
        <v>18</v>
      </c>
      <c r="AO229" s="3">
        <v>41122</v>
      </c>
      <c r="AP229" s="3">
        <v>43600</v>
      </c>
      <c r="AQ229" t="s">
        <v>215</v>
      </c>
      <c r="AR229" t="s">
        <v>715</v>
      </c>
    </row>
    <row r="230" spans="1:44" hidden="1" x14ac:dyDescent="0.3">
      <c r="A230" t="b">
        <f>AND($H230="Heat Pump",$K230&lt;=Summary!$B$3)</f>
        <v>0</v>
      </c>
      <c r="B230">
        <v>2338380</v>
      </c>
      <c r="C230" t="s">
        <v>210</v>
      </c>
      <c r="D230" t="s">
        <v>211</v>
      </c>
      <c r="E230" t="s">
        <v>716</v>
      </c>
      <c r="F230" t="s">
        <v>716</v>
      </c>
      <c r="H230" t="s">
        <v>213</v>
      </c>
      <c r="I230" t="s">
        <v>218</v>
      </c>
      <c r="K230">
        <v>1</v>
      </c>
      <c r="L230">
        <v>0</v>
      </c>
      <c r="M230">
        <v>0</v>
      </c>
      <c r="N230">
        <v>0</v>
      </c>
      <c r="O230">
        <v>3</v>
      </c>
      <c r="T230">
        <v>160000</v>
      </c>
      <c r="U230">
        <v>0.94</v>
      </c>
      <c r="V230">
        <v>159</v>
      </c>
      <c r="W230">
        <v>173.96061269149999</v>
      </c>
      <c r="Y230">
        <v>4.7</v>
      </c>
      <c r="Z230">
        <v>4.7</v>
      </c>
      <c r="AA230">
        <v>97</v>
      </c>
      <c r="AL230">
        <v>11</v>
      </c>
      <c r="AM230">
        <v>22</v>
      </c>
      <c r="AN230">
        <v>18</v>
      </c>
      <c r="AO230" s="3">
        <v>41122</v>
      </c>
      <c r="AP230" s="3">
        <v>43600</v>
      </c>
      <c r="AQ230" t="s">
        <v>215</v>
      </c>
      <c r="AR230" t="s">
        <v>717</v>
      </c>
    </row>
    <row r="231" spans="1:44" hidden="1" x14ac:dyDescent="0.3">
      <c r="A231" t="b">
        <f>AND($H231="Heat Pump",$K231&lt;=Summary!$B$3)</f>
        <v>0</v>
      </c>
      <c r="B231">
        <v>2338390</v>
      </c>
      <c r="C231" t="s">
        <v>210</v>
      </c>
      <c r="D231" t="s">
        <v>211</v>
      </c>
      <c r="E231" t="s">
        <v>718</v>
      </c>
      <c r="F231" t="s">
        <v>718</v>
      </c>
      <c r="H231" t="s">
        <v>213</v>
      </c>
      <c r="I231" t="s">
        <v>218</v>
      </c>
      <c r="K231">
        <v>1</v>
      </c>
      <c r="L231">
        <v>0</v>
      </c>
      <c r="M231">
        <v>0</v>
      </c>
      <c r="N231">
        <v>0</v>
      </c>
      <c r="O231">
        <v>0</v>
      </c>
      <c r="T231">
        <v>160000</v>
      </c>
      <c r="U231">
        <v>0.95</v>
      </c>
      <c r="V231">
        <v>159</v>
      </c>
      <c r="W231">
        <v>173.96061269149999</v>
      </c>
      <c r="Y231">
        <v>4.7</v>
      </c>
      <c r="Z231">
        <v>4.7</v>
      </c>
      <c r="AA231">
        <v>96</v>
      </c>
      <c r="AL231">
        <v>11</v>
      </c>
      <c r="AM231">
        <v>22</v>
      </c>
      <c r="AN231">
        <v>18</v>
      </c>
      <c r="AO231" s="3">
        <v>41122</v>
      </c>
      <c r="AP231" s="3">
        <v>43600</v>
      </c>
      <c r="AQ231" t="s">
        <v>215</v>
      </c>
      <c r="AR231" t="s">
        <v>719</v>
      </c>
    </row>
    <row r="232" spans="1:44" hidden="1" x14ac:dyDescent="0.3">
      <c r="A232" t="b">
        <f>AND($H232="Heat Pump",$K232&lt;=Summary!$B$3)</f>
        <v>0</v>
      </c>
      <c r="B232">
        <v>2338403</v>
      </c>
      <c r="C232" t="s">
        <v>210</v>
      </c>
      <c r="D232" t="s">
        <v>211</v>
      </c>
      <c r="E232" t="s">
        <v>720</v>
      </c>
      <c r="F232" t="s">
        <v>720</v>
      </c>
      <c r="H232" t="s">
        <v>213</v>
      </c>
      <c r="I232" t="s">
        <v>214</v>
      </c>
      <c r="K232">
        <v>1</v>
      </c>
      <c r="L232">
        <v>0</v>
      </c>
      <c r="M232">
        <v>0</v>
      </c>
      <c r="N232">
        <v>0</v>
      </c>
      <c r="O232">
        <v>3</v>
      </c>
      <c r="T232">
        <v>180000</v>
      </c>
      <c r="U232">
        <v>0.95</v>
      </c>
      <c r="V232">
        <v>159</v>
      </c>
      <c r="Y232">
        <v>5.4</v>
      </c>
      <c r="Z232">
        <v>5.4</v>
      </c>
      <c r="AA232">
        <v>97</v>
      </c>
      <c r="AL232">
        <v>11</v>
      </c>
      <c r="AM232">
        <v>22</v>
      </c>
      <c r="AN232">
        <v>18</v>
      </c>
      <c r="AO232" s="3">
        <v>41122</v>
      </c>
      <c r="AP232" s="3">
        <v>43600</v>
      </c>
      <c r="AQ232" t="s">
        <v>215</v>
      </c>
      <c r="AR232" t="s">
        <v>721</v>
      </c>
    </row>
    <row r="233" spans="1:44" hidden="1" x14ac:dyDescent="0.3">
      <c r="A233" t="b">
        <f>AND($H233="Heat Pump",$K233&lt;=Summary!$B$3)</f>
        <v>0</v>
      </c>
      <c r="B233">
        <v>2338402</v>
      </c>
      <c r="C233" t="s">
        <v>210</v>
      </c>
      <c r="D233" t="s">
        <v>211</v>
      </c>
      <c r="E233" t="s">
        <v>722</v>
      </c>
      <c r="F233" t="s">
        <v>722</v>
      </c>
      <c r="H233" t="s">
        <v>213</v>
      </c>
      <c r="I233" t="s">
        <v>218</v>
      </c>
      <c r="K233">
        <v>1</v>
      </c>
      <c r="L233">
        <v>0</v>
      </c>
      <c r="M233">
        <v>0</v>
      </c>
      <c r="N233">
        <v>0</v>
      </c>
      <c r="O233">
        <v>3</v>
      </c>
      <c r="T233">
        <v>180000</v>
      </c>
      <c r="U233">
        <v>0.95</v>
      </c>
      <c r="V233">
        <v>159</v>
      </c>
      <c r="W233">
        <v>173.96061269149999</v>
      </c>
      <c r="Y233">
        <v>5.4</v>
      </c>
      <c r="Z233">
        <v>5.4</v>
      </c>
      <c r="AA233">
        <v>97</v>
      </c>
      <c r="AL233">
        <v>11</v>
      </c>
      <c r="AM233">
        <v>22</v>
      </c>
      <c r="AN233">
        <v>18</v>
      </c>
      <c r="AO233" s="3">
        <v>41122</v>
      </c>
      <c r="AP233" s="3">
        <v>43600</v>
      </c>
      <c r="AQ233" t="s">
        <v>215</v>
      </c>
      <c r="AR233" t="s">
        <v>723</v>
      </c>
    </row>
    <row r="234" spans="1:44" hidden="1" x14ac:dyDescent="0.3">
      <c r="A234" t="b">
        <f>AND($H234="Heat Pump",$K234&lt;=Summary!$B$3)</f>
        <v>0</v>
      </c>
      <c r="B234">
        <v>2338397</v>
      </c>
      <c r="C234" t="s">
        <v>210</v>
      </c>
      <c r="D234" t="s">
        <v>211</v>
      </c>
      <c r="E234" t="s">
        <v>724</v>
      </c>
      <c r="F234" t="s">
        <v>724</v>
      </c>
      <c r="H234" t="s">
        <v>213</v>
      </c>
      <c r="I234" t="s">
        <v>214</v>
      </c>
      <c r="K234">
        <v>1</v>
      </c>
      <c r="L234">
        <v>0</v>
      </c>
      <c r="M234">
        <v>0</v>
      </c>
      <c r="N234">
        <v>0</v>
      </c>
      <c r="O234">
        <v>3</v>
      </c>
      <c r="T234">
        <v>199000</v>
      </c>
      <c r="U234">
        <v>0.93</v>
      </c>
      <c r="V234">
        <v>159</v>
      </c>
      <c r="Y234">
        <v>5.8</v>
      </c>
      <c r="Z234">
        <v>5.8</v>
      </c>
      <c r="AA234">
        <v>96</v>
      </c>
      <c r="AL234">
        <v>11</v>
      </c>
      <c r="AM234">
        <v>22</v>
      </c>
      <c r="AN234">
        <v>18</v>
      </c>
      <c r="AO234" s="3">
        <v>41122</v>
      </c>
      <c r="AP234" s="3">
        <v>43600</v>
      </c>
      <c r="AQ234" t="s">
        <v>215</v>
      </c>
      <c r="AR234" t="s">
        <v>725</v>
      </c>
    </row>
    <row r="235" spans="1:44" hidden="1" x14ac:dyDescent="0.3">
      <c r="A235" t="b">
        <f>AND($H235="Heat Pump",$K235&lt;=Summary!$B$3)</f>
        <v>0</v>
      </c>
      <c r="B235">
        <v>2338366</v>
      </c>
      <c r="C235" t="s">
        <v>210</v>
      </c>
      <c r="D235" t="s">
        <v>211</v>
      </c>
      <c r="E235" t="s">
        <v>726</v>
      </c>
      <c r="F235" t="s">
        <v>726</v>
      </c>
      <c r="H235" t="s">
        <v>213</v>
      </c>
      <c r="I235" t="s">
        <v>214</v>
      </c>
      <c r="K235">
        <v>1</v>
      </c>
      <c r="L235">
        <v>0</v>
      </c>
      <c r="M235">
        <v>0</v>
      </c>
      <c r="N235">
        <v>0</v>
      </c>
      <c r="O235">
        <v>0</v>
      </c>
      <c r="T235">
        <v>199000</v>
      </c>
      <c r="U235">
        <v>0.95</v>
      </c>
      <c r="V235">
        <v>159</v>
      </c>
      <c r="Y235">
        <v>5.8</v>
      </c>
      <c r="Z235">
        <v>5.8</v>
      </c>
      <c r="AA235">
        <v>96</v>
      </c>
      <c r="AL235">
        <v>11</v>
      </c>
      <c r="AM235">
        <v>22</v>
      </c>
      <c r="AN235">
        <v>18</v>
      </c>
      <c r="AO235" s="3">
        <v>41122</v>
      </c>
      <c r="AP235" s="3">
        <v>43600</v>
      </c>
      <c r="AQ235" t="s">
        <v>215</v>
      </c>
      <c r="AR235" t="s">
        <v>727</v>
      </c>
    </row>
    <row r="236" spans="1:44" hidden="1" x14ac:dyDescent="0.3">
      <c r="A236" t="b">
        <f>AND($H236="Heat Pump",$K236&lt;=Summary!$B$3)</f>
        <v>0</v>
      </c>
      <c r="B236">
        <v>2338398</v>
      </c>
      <c r="C236" t="s">
        <v>210</v>
      </c>
      <c r="D236" t="s">
        <v>211</v>
      </c>
      <c r="E236" t="s">
        <v>728</v>
      </c>
      <c r="F236" t="s">
        <v>728</v>
      </c>
      <c r="H236" t="s">
        <v>213</v>
      </c>
      <c r="I236" t="s">
        <v>218</v>
      </c>
      <c r="K236">
        <v>1</v>
      </c>
      <c r="L236">
        <v>0</v>
      </c>
      <c r="M236">
        <v>0</v>
      </c>
      <c r="N236">
        <v>0</v>
      </c>
      <c r="O236">
        <v>3</v>
      </c>
      <c r="T236">
        <v>199000</v>
      </c>
      <c r="U236">
        <v>0.93</v>
      </c>
      <c r="V236">
        <v>159</v>
      </c>
      <c r="W236">
        <v>173.96061269149999</v>
      </c>
      <c r="Y236">
        <v>5.8</v>
      </c>
      <c r="Z236">
        <v>5.8</v>
      </c>
      <c r="AA236">
        <v>96</v>
      </c>
      <c r="AL236">
        <v>11</v>
      </c>
      <c r="AM236">
        <v>22</v>
      </c>
      <c r="AN236">
        <v>18</v>
      </c>
      <c r="AO236" s="3">
        <v>41122</v>
      </c>
      <c r="AP236" s="3">
        <v>43600</v>
      </c>
      <c r="AQ236" t="s">
        <v>215</v>
      </c>
      <c r="AR236" t="s">
        <v>729</v>
      </c>
    </row>
    <row r="237" spans="1:44" hidden="1" x14ac:dyDescent="0.3">
      <c r="A237" t="b">
        <f>AND($H237="Heat Pump",$K237&lt;=Summary!$B$3)</f>
        <v>0</v>
      </c>
      <c r="B237">
        <v>2338396</v>
      </c>
      <c r="C237" t="s">
        <v>210</v>
      </c>
      <c r="D237" t="s">
        <v>211</v>
      </c>
      <c r="E237" t="s">
        <v>730</v>
      </c>
      <c r="F237" t="s">
        <v>731</v>
      </c>
      <c r="H237" t="s">
        <v>213</v>
      </c>
      <c r="I237" t="s">
        <v>214</v>
      </c>
      <c r="K237">
        <v>1</v>
      </c>
      <c r="L237">
        <v>1</v>
      </c>
      <c r="M237">
        <v>1</v>
      </c>
      <c r="N237">
        <v>1</v>
      </c>
      <c r="O237">
        <v>1</v>
      </c>
      <c r="T237">
        <v>199000</v>
      </c>
      <c r="U237">
        <v>0.93</v>
      </c>
      <c r="Y237">
        <v>5.8</v>
      </c>
      <c r="Z237">
        <v>5.8</v>
      </c>
      <c r="AA237">
        <v>96</v>
      </c>
      <c r="AL237">
        <v>11</v>
      </c>
      <c r="AM237">
        <v>22</v>
      </c>
      <c r="AN237">
        <v>18</v>
      </c>
      <c r="AO237" s="3">
        <v>41122</v>
      </c>
      <c r="AP237" s="3">
        <v>43899</v>
      </c>
      <c r="AQ237" t="s">
        <v>215</v>
      </c>
      <c r="AR237" t="s">
        <v>732</v>
      </c>
    </row>
    <row r="238" spans="1:44" hidden="1" x14ac:dyDescent="0.3">
      <c r="A238" t="b">
        <f>AND($H238="Heat Pump",$K238&lt;=Summary!$B$3)</f>
        <v>0</v>
      </c>
      <c r="B238">
        <v>2338368</v>
      </c>
      <c r="C238" t="s">
        <v>210</v>
      </c>
      <c r="D238" t="s">
        <v>211</v>
      </c>
      <c r="E238" t="s">
        <v>733</v>
      </c>
      <c r="F238" t="s">
        <v>733</v>
      </c>
      <c r="H238" t="s">
        <v>213</v>
      </c>
      <c r="I238" t="s">
        <v>218</v>
      </c>
      <c r="K238">
        <v>1</v>
      </c>
      <c r="L238">
        <v>0</v>
      </c>
      <c r="M238">
        <v>0</v>
      </c>
      <c r="N238">
        <v>0</v>
      </c>
      <c r="O238">
        <v>0</v>
      </c>
      <c r="T238">
        <v>199000</v>
      </c>
      <c r="U238">
        <v>0.95</v>
      </c>
      <c r="V238">
        <v>159</v>
      </c>
      <c r="W238">
        <v>173.96061269149999</v>
      </c>
      <c r="Y238">
        <v>5.8</v>
      </c>
      <c r="Z238">
        <v>5.8</v>
      </c>
      <c r="AA238">
        <v>96</v>
      </c>
      <c r="AL238">
        <v>11</v>
      </c>
      <c r="AM238">
        <v>22</v>
      </c>
      <c r="AN238">
        <v>18</v>
      </c>
      <c r="AO238" s="3">
        <v>41122</v>
      </c>
      <c r="AP238" s="3">
        <v>43600</v>
      </c>
      <c r="AQ238" t="s">
        <v>215</v>
      </c>
      <c r="AR238" t="s">
        <v>734</v>
      </c>
    </row>
    <row r="239" spans="1:44" hidden="1" x14ac:dyDescent="0.3">
      <c r="A239" t="b">
        <f>AND($H239="Heat Pump",$K239&lt;=Summary!$B$3)</f>
        <v>0</v>
      </c>
      <c r="B239">
        <v>2345461</v>
      </c>
      <c r="C239" t="s">
        <v>210</v>
      </c>
      <c r="D239" t="s">
        <v>211</v>
      </c>
      <c r="E239" t="s">
        <v>735</v>
      </c>
      <c r="F239" t="s">
        <v>735</v>
      </c>
      <c r="H239" t="s">
        <v>213</v>
      </c>
      <c r="I239" t="s">
        <v>214</v>
      </c>
      <c r="K239">
        <v>1</v>
      </c>
      <c r="L239">
        <v>0</v>
      </c>
      <c r="M239">
        <v>0</v>
      </c>
      <c r="N239">
        <v>0</v>
      </c>
      <c r="O239">
        <v>3</v>
      </c>
      <c r="P239">
        <v>0</v>
      </c>
      <c r="T239">
        <v>199000</v>
      </c>
      <c r="U239">
        <v>0.93</v>
      </c>
      <c r="V239">
        <v>159</v>
      </c>
      <c r="Y239">
        <v>5.8</v>
      </c>
      <c r="Z239">
        <v>5.8</v>
      </c>
      <c r="AA239">
        <v>96</v>
      </c>
      <c r="AL239">
        <v>11</v>
      </c>
      <c r="AM239">
        <v>22</v>
      </c>
      <c r="AN239">
        <v>18</v>
      </c>
      <c r="AO239" s="3">
        <v>43678</v>
      </c>
      <c r="AP239" s="3">
        <v>43703</v>
      </c>
      <c r="AQ239" t="s">
        <v>215</v>
      </c>
      <c r="AR239" t="s">
        <v>736</v>
      </c>
    </row>
    <row r="240" spans="1:44" hidden="1" x14ac:dyDescent="0.3">
      <c r="A240" t="b">
        <f>AND($H240="Heat Pump",$K240&lt;=Summary!$B$3)</f>
        <v>0</v>
      </c>
      <c r="B240">
        <v>2317134</v>
      </c>
      <c r="C240" t="s">
        <v>210</v>
      </c>
      <c r="D240" t="s">
        <v>211</v>
      </c>
      <c r="E240" t="s">
        <v>248</v>
      </c>
      <c r="F240" t="s">
        <v>737</v>
      </c>
      <c r="H240" t="s">
        <v>238</v>
      </c>
      <c r="I240" t="s">
        <v>214</v>
      </c>
      <c r="K240">
        <v>38</v>
      </c>
      <c r="L240">
        <v>58</v>
      </c>
      <c r="M240">
        <v>64</v>
      </c>
      <c r="N240">
        <v>20</v>
      </c>
      <c r="O240">
        <v>3</v>
      </c>
      <c r="T240">
        <v>40000</v>
      </c>
      <c r="U240">
        <v>0.65</v>
      </c>
      <c r="V240">
        <v>224</v>
      </c>
      <c r="X240">
        <v>68</v>
      </c>
      <c r="AA240">
        <v>73</v>
      </c>
      <c r="AO240" s="3">
        <v>42737</v>
      </c>
      <c r="AP240" s="3">
        <v>43565</v>
      </c>
      <c r="AQ240" t="s">
        <v>239</v>
      </c>
      <c r="AR240" t="s">
        <v>738</v>
      </c>
    </row>
    <row r="241" spans="1:44" hidden="1" x14ac:dyDescent="0.3">
      <c r="A241" t="b">
        <f>AND($H241="Heat Pump",$K241&lt;=Summary!$B$3)</f>
        <v>0</v>
      </c>
      <c r="B241">
        <v>2317143</v>
      </c>
      <c r="C241" t="s">
        <v>210</v>
      </c>
      <c r="D241" t="s">
        <v>211</v>
      </c>
      <c r="E241" t="s">
        <v>248</v>
      </c>
      <c r="F241" t="s">
        <v>739</v>
      </c>
      <c r="H241" t="s">
        <v>238</v>
      </c>
      <c r="I241" t="s">
        <v>214</v>
      </c>
      <c r="K241">
        <v>48</v>
      </c>
      <c r="L241">
        <v>57</v>
      </c>
      <c r="M241">
        <v>64</v>
      </c>
      <c r="N241">
        <v>22</v>
      </c>
      <c r="O241">
        <v>3</v>
      </c>
      <c r="T241">
        <v>40000</v>
      </c>
      <c r="U241">
        <v>0.7</v>
      </c>
      <c r="V241">
        <v>224</v>
      </c>
      <c r="X241">
        <v>83</v>
      </c>
      <c r="AA241">
        <v>73</v>
      </c>
      <c r="AO241" s="3">
        <v>42737</v>
      </c>
      <c r="AP241" s="3">
        <v>43565</v>
      </c>
      <c r="AQ241" t="s">
        <v>239</v>
      </c>
      <c r="AR241" t="s">
        <v>740</v>
      </c>
    </row>
    <row r="242" spans="1:44" hidden="1" x14ac:dyDescent="0.3">
      <c r="A242" t="b">
        <f>AND($H242="Heat Pump",$K242&lt;=Summary!$B$3)</f>
        <v>0</v>
      </c>
      <c r="B242">
        <v>2367107</v>
      </c>
      <c r="C242" t="s">
        <v>210</v>
      </c>
      <c r="D242" t="s">
        <v>211</v>
      </c>
      <c r="E242" t="s">
        <v>224</v>
      </c>
      <c r="F242" t="s">
        <v>142</v>
      </c>
      <c r="H242" t="s">
        <v>224</v>
      </c>
      <c r="I242" t="s">
        <v>225</v>
      </c>
      <c r="K242">
        <v>46</v>
      </c>
      <c r="L242">
        <v>63</v>
      </c>
      <c r="N242">
        <v>15</v>
      </c>
      <c r="Q242">
        <v>4.5</v>
      </c>
      <c r="R242">
        <v>240</v>
      </c>
      <c r="T242">
        <v>0</v>
      </c>
      <c r="U242">
        <v>3.45</v>
      </c>
      <c r="X242">
        <v>66</v>
      </c>
      <c r="AA242">
        <v>407</v>
      </c>
      <c r="AO242" s="3">
        <v>43560</v>
      </c>
      <c r="AP242" s="3">
        <v>44113</v>
      </c>
      <c r="AQ242" t="s">
        <v>215</v>
      </c>
      <c r="AR242" t="s">
        <v>741</v>
      </c>
    </row>
    <row r="243" spans="1:44" hidden="1" x14ac:dyDescent="0.3">
      <c r="A243" t="b">
        <f>AND($H243="Heat Pump",$K243&lt;=Summary!$B$3)</f>
        <v>0</v>
      </c>
      <c r="B243">
        <v>2316536</v>
      </c>
      <c r="C243" t="s">
        <v>210</v>
      </c>
      <c r="D243" t="s">
        <v>211</v>
      </c>
      <c r="E243" t="s">
        <v>227</v>
      </c>
      <c r="F243" t="s">
        <v>742</v>
      </c>
      <c r="H243" t="s">
        <v>224</v>
      </c>
      <c r="I243" t="s">
        <v>225</v>
      </c>
      <c r="K243">
        <v>46</v>
      </c>
      <c r="L243">
        <v>63</v>
      </c>
      <c r="N243">
        <v>15</v>
      </c>
      <c r="Q243">
        <v>4.5</v>
      </c>
      <c r="R243">
        <v>240</v>
      </c>
      <c r="S243">
        <v>1516</v>
      </c>
      <c r="T243">
        <v>0</v>
      </c>
      <c r="U243">
        <v>3.42</v>
      </c>
      <c r="X243">
        <v>66</v>
      </c>
      <c r="AA243">
        <v>407</v>
      </c>
      <c r="AO243" s="3">
        <v>42994</v>
      </c>
      <c r="AP243" s="3">
        <v>43565</v>
      </c>
      <c r="AQ243" t="s">
        <v>239</v>
      </c>
      <c r="AR243" t="s">
        <v>743</v>
      </c>
    </row>
    <row r="244" spans="1:44" hidden="1" x14ac:dyDescent="0.3">
      <c r="A244" t="b">
        <f>AND($H244="Heat Pump",$K244&lt;=Summary!$B$3)</f>
        <v>0</v>
      </c>
      <c r="B244">
        <v>2316534</v>
      </c>
      <c r="C244" t="s">
        <v>210</v>
      </c>
      <c r="D244" t="s">
        <v>211</v>
      </c>
      <c r="E244" t="s">
        <v>227</v>
      </c>
      <c r="F244" t="s">
        <v>744</v>
      </c>
      <c r="H244" t="s">
        <v>224</v>
      </c>
      <c r="I244" t="s">
        <v>225</v>
      </c>
      <c r="K244">
        <v>46</v>
      </c>
      <c r="L244">
        <v>63</v>
      </c>
      <c r="N244">
        <v>15</v>
      </c>
      <c r="Q244">
        <v>4.5</v>
      </c>
      <c r="R244">
        <v>240</v>
      </c>
      <c r="S244">
        <v>1516</v>
      </c>
      <c r="T244">
        <v>0</v>
      </c>
      <c r="U244">
        <v>3.42</v>
      </c>
      <c r="X244">
        <v>66</v>
      </c>
      <c r="AA244">
        <v>407</v>
      </c>
      <c r="AO244" s="3">
        <v>42845</v>
      </c>
      <c r="AP244" s="3">
        <v>43565</v>
      </c>
      <c r="AQ244" t="s">
        <v>215</v>
      </c>
      <c r="AR244" t="s">
        <v>745</v>
      </c>
    </row>
    <row r="245" spans="1:44" hidden="1" x14ac:dyDescent="0.3">
      <c r="A245" t="b">
        <f>AND($H245="Heat Pump",$K245&lt;=Summary!$B$3)</f>
        <v>0</v>
      </c>
      <c r="B245">
        <v>2367106</v>
      </c>
      <c r="C245" t="s">
        <v>210</v>
      </c>
      <c r="D245" t="s">
        <v>211</v>
      </c>
      <c r="E245" t="s">
        <v>224</v>
      </c>
      <c r="F245" t="s">
        <v>143</v>
      </c>
      <c r="H245" t="s">
        <v>224</v>
      </c>
      <c r="I245" t="s">
        <v>225</v>
      </c>
      <c r="K245">
        <v>82</v>
      </c>
      <c r="L245">
        <v>69</v>
      </c>
      <c r="N245">
        <v>27</v>
      </c>
      <c r="Q245">
        <v>4.5</v>
      </c>
      <c r="R245">
        <v>240</v>
      </c>
      <c r="T245">
        <v>0</v>
      </c>
      <c r="U245">
        <v>3.45</v>
      </c>
      <c r="X245">
        <v>86</v>
      </c>
      <c r="AA245">
        <v>233</v>
      </c>
      <c r="AO245" s="3">
        <v>43560</v>
      </c>
      <c r="AP245" s="3">
        <v>44113</v>
      </c>
      <c r="AQ245" t="s">
        <v>215</v>
      </c>
      <c r="AR245" t="s">
        <v>746</v>
      </c>
    </row>
    <row r="246" spans="1:44" hidden="1" x14ac:dyDescent="0.3">
      <c r="A246" t="b">
        <f>AND($H246="Heat Pump",$K246&lt;=Summary!$B$3)</f>
        <v>0</v>
      </c>
      <c r="B246">
        <v>2316532</v>
      </c>
      <c r="C246" t="s">
        <v>210</v>
      </c>
      <c r="D246" t="s">
        <v>211</v>
      </c>
      <c r="E246" t="s">
        <v>227</v>
      </c>
      <c r="F246" t="s">
        <v>747</v>
      </c>
      <c r="H246" t="s">
        <v>224</v>
      </c>
      <c r="I246" t="s">
        <v>225</v>
      </c>
      <c r="K246">
        <v>82</v>
      </c>
      <c r="L246">
        <v>69</v>
      </c>
      <c r="N246">
        <v>23</v>
      </c>
      <c r="Q246">
        <v>4.5</v>
      </c>
      <c r="R246">
        <v>240</v>
      </c>
      <c r="S246">
        <v>1591</v>
      </c>
      <c r="T246">
        <v>0</v>
      </c>
      <c r="U246">
        <v>2.73</v>
      </c>
      <c r="X246">
        <v>84</v>
      </c>
      <c r="AA246">
        <v>233</v>
      </c>
      <c r="AO246" s="3">
        <v>43033</v>
      </c>
      <c r="AP246" s="3">
        <v>43565</v>
      </c>
      <c r="AQ246" t="s">
        <v>239</v>
      </c>
      <c r="AR246" t="s">
        <v>748</v>
      </c>
    </row>
    <row r="247" spans="1:44" hidden="1" x14ac:dyDescent="0.3">
      <c r="A247" t="b">
        <f>AND($H247="Heat Pump",$K247&lt;=Summary!$B$3)</f>
        <v>0</v>
      </c>
      <c r="B247">
        <v>2319132</v>
      </c>
      <c r="C247" t="s">
        <v>210</v>
      </c>
      <c r="D247" t="s">
        <v>211</v>
      </c>
      <c r="E247" t="s">
        <v>227</v>
      </c>
      <c r="F247" t="s">
        <v>749</v>
      </c>
      <c r="H247" t="s">
        <v>224</v>
      </c>
      <c r="I247" t="s">
        <v>225</v>
      </c>
      <c r="K247">
        <v>82</v>
      </c>
      <c r="L247">
        <v>52</v>
      </c>
      <c r="N247">
        <v>23</v>
      </c>
      <c r="Q247">
        <v>4.5</v>
      </c>
      <c r="R247">
        <v>240</v>
      </c>
      <c r="S247">
        <v>1591</v>
      </c>
      <c r="T247">
        <v>0</v>
      </c>
      <c r="U247">
        <v>2.73</v>
      </c>
      <c r="X247">
        <v>84</v>
      </c>
      <c r="AA247">
        <v>233</v>
      </c>
      <c r="AM247">
        <v>69</v>
      </c>
      <c r="AO247" s="3">
        <v>42517</v>
      </c>
      <c r="AP247" s="3">
        <v>43565</v>
      </c>
      <c r="AQ247" t="s">
        <v>215</v>
      </c>
      <c r="AR247" t="s">
        <v>750</v>
      </c>
    </row>
    <row r="248" spans="1:44" hidden="1" x14ac:dyDescent="0.3">
      <c r="A248" t="b">
        <f>AND($H248="Heat Pump",$K248&lt;=Summary!$B$3)</f>
        <v>0</v>
      </c>
      <c r="B248">
        <v>2316538</v>
      </c>
      <c r="C248" t="s">
        <v>210</v>
      </c>
      <c r="D248" t="s">
        <v>211</v>
      </c>
      <c r="E248" t="s">
        <v>227</v>
      </c>
      <c r="F248" t="s">
        <v>751</v>
      </c>
      <c r="H248" t="s">
        <v>224</v>
      </c>
      <c r="I248" t="s">
        <v>225</v>
      </c>
      <c r="K248">
        <v>82</v>
      </c>
      <c r="L248">
        <v>69</v>
      </c>
      <c r="N248">
        <v>23</v>
      </c>
      <c r="Q248">
        <v>4.5</v>
      </c>
      <c r="R248">
        <v>240</v>
      </c>
      <c r="S248">
        <v>1591</v>
      </c>
      <c r="T248">
        <v>0</v>
      </c>
      <c r="U248">
        <v>2.73</v>
      </c>
      <c r="X248">
        <v>84</v>
      </c>
      <c r="AA248">
        <v>233</v>
      </c>
      <c r="AO248" s="3">
        <v>42845</v>
      </c>
      <c r="AP248" s="3">
        <v>43565</v>
      </c>
      <c r="AQ248" t="s">
        <v>215</v>
      </c>
      <c r="AR248" t="s">
        <v>752</v>
      </c>
    </row>
    <row r="249" spans="1:44" hidden="1" x14ac:dyDescent="0.3">
      <c r="A249" t="b">
        <f>AND($H249="Heat Pump",$K249&lt;=Summary!$B$3)</f>
        <v>0</v>
      </c>
      <c r="B249">
        <v>2367110</v>
      </c>
      <c r="C249" t="s">
        <v>210</v>
      </c>
      <c r="D249" t="s">
        <v>211</v>
      </c>
      <c r="E249" t="s">
        <v>224</v>
      </c>
      <c r="F249" t="s">
        <v>139</v>
      </c>
      <c r="H249" t="s">
        <v>224</v>
      </c>
      <c r="I249" t="s">
        <v>225</v>
      </c>
      <c r="K249">
        <v>46</v>
      </c>
      <c r="L249">
        <v>63</v>
      </c>
      <c r="N249">
        <v>15</v>
      </c>
      <c r="Q249">
        <v>4.5</v>
      </c>
      <c r="R249">
        <v>240</v>
      </c>
      <c r="T249">
        <v>0</v>
      </c>
      <c r="U249">
        <v>3.45</v>
      </c>
      <c r="X249">
        <v>66</v>
      </c>
      <c r="AA249">
        <v>407</v>
      </c>
      <c r="AO249" s="3">
        <v>43560</v>
      </c>
      <c r="AP249" s="3">
        <v>44113</v>
      </c>
      <c r="AQ249" t="s">
        <v>215</v>
      </c>
      <c r="AR249" t="s">
        <v>753</v>
      </c>
    </row>
    <row r="250" spans="1:44" hidden="1" x14ac:dyDescent="0.3">
      <c r="A250" t="b">
        <f>AND($H250="Heat Pump",$K250&lt;=Summary!$B$3)</f>
        <v>0</v>
      </c>
      <c r="B250">
        <v>2316571</v>
      </c>
      <c r="C250" t="s">
        <v>210</v>
      </c>
      <c r="D250" t="s">
        <v>211</v>
      </c>
      <c r="E250" t="s">
        <v>227</v>
      </c>
      <c r="F250" t="s">
        <v>754</v>
      </c>
      <c r="H250" t="s">
        <v>224</v>
      </c>
      <c r="I250" t="s">
        <v>225</v>
      </c>
      <c r="K250">
        <v>46</v>
      </c>
      <c r="L250">
        <v>63</v>
      </c>
      <c r="N250">
        <v>23</v>
      </c>
      <c r="Q250">
        <v>4.5</v>
      </c>
      <c r="R250">
        <v>240</v>
      </c>
      <c r="S250">
        <v>1516</v>
      </c>
      <c r="T250">
        <v>0</v>
      </c>
      <c r="U250">
        <v>3.42</v>
      </c>
      <c r="X250">
        <v>66</v>
      </c>
      <c r="AA250">
        <v>407</v>
      </c>
      <c r="AM250">
        <v>63</v>
      </c>
      <c r="AO250" s="3">
        <v>42146</v>
      </c>
      <c r="AP250" s="3">
        <v>43565</v>
      </c>
      <c r="AQ250" t="s">
        <v>215</v>
      </c>
      <c r="AR250" t="s">
        <v>755</v>
      </c>
    </row>
    <row r="251" spans="1:44" hidden="1" x14ac:dyDescent="0.3">
      <c r="A251" t="b">
        <f>AND($H251="Heat Pump",$K251&lt;=Summary!$B$3)</f>
        <v>0</v>
      </c>
      <c r="B251">
        <v>2316570</v>
      </c>
      <c r="C251" t="s">
        <v>210</v>
      </c>
      <c r="D251" t="s">
        <v>211</v>
      </c>
      <c r="E251" t="s">
        <v>227</v>
      </c>
      <c r="F251" t="s">
        <v>756</v>
      </c>
      <c r="H251" t="s">
        <v>224</v>
      </c>
      <c r="I251" t="s">
        <v>225</v>
      </c>
      <c r="K251">
        <v>46</v>
      </c>
      <c r="L251">
        <v>46</v>
      </c>
      <c r="N251">
        <v>15</v>
      </c>
      <c r="Q251">
        <v>4.5</v>
      </c>
      <c r="R251">
        <v>240</v>
      </c>
      <c r="S251">
        <v>1516</v>
      </c>
      <c r="T251">
        <v>0</v>
      </c>
      <c r="U251">
        <v>3.42</v>
      </c>
      <c r="X251">
        <v>66</v>
      </c>
      <c r="AA251">
        <v>407</v>
      </c>
      <c r="AM251">
        <v>63</v>
      </c>
      <c r="AO251" s="3">
        <v>42517</v>
      </c>
      <c r="AP251" s="3">
        <v>43565</v>
      </c>
      <c r="AQ251" t="s">
        <v>215</v>
      </c>
      <c r="AR251" t="s">
        <v>757</v>
      </c>
    </row>
    <row r="252" spans="1:44" hidden="1" x14ac:dyDescent="0.3">
      <c r="A252" t="b">
        <f>AND($H252="Heat Pump",$K252&lt;=Summary!$B$3)</f>
        <v>0</v>
      </c>
      <c r="B252">
        <v>2367109</v>
      </c>
      <c r="C252" t="s">
        <v>210</v>
      </c>
      <c r="D252" t="s">
        <v>211</v>
      </c>
      <c r="E252" t="s">
        <v>224</v>
      </c>
      <c r="F252" t="s">
        <v>140</v>
      </c>
      <c r="H252" t="s">
        <v>224</v>
      </c>
      <c r="I252" t="s">
        <v>225</v>
      </c>
      <c r="K252">
        <v>67</v>
      </c>
      <c r="L252">
        <v>61</v>
      </c>
      <c r="N252">
        <v>23</v>
      </c>
      <c r="Q252">
        <v>4.5</v>
      </c>
      <c r="R252">
        <v>240</v>
      </c>
      <c r="T252">
        <v>0</v>
      </c>
      <c r="U252">
        <v>3.45</v>
      </c>
      <c r="X252">
        <v>79</v>
      </c>
      <c r="AA252">
        <v>265</v>
      </c>
      <c r="AO252" s="3">
        <v>43560</v>
      </c>
      <c r="AP252" s="3">
        <v>44113</v>
      </c>
      <c r="AQ252" t="s">
        <v>215</v>
      </c>
      <c r="AR252" t="s">
        <v>758</v>
      </c>
    </row>
    <row r="253" spans="1:44" hidden="1" x14ac:dyDescent="0.3">
      <c r="A253" t="b">
        <f>AND($H253="Heat Pump",$K253&lt;=Summary!$B$3)</f>
        <v>0</v>
      </c>
      <c r="B253">
        <v>2316575</v>
      </c>
      <c r="C253" t="s">
        <v>210</v>
      </c>
      <c r="D253" t="s">
        <v>211</v>
      </c>
      <c r="E253" t="s">
        <v>227</v>
      </c>
      <c r="F253" t="s">
        <v>759</v>
      </c>
      <c r="H253" t="s">
        <v>224</v>
      </c>
      <c r="I253" t="s">
        <v>225</v>
      </c>
      <c r="K253">
        <v>67</v>
      </c>
      <c r="L253">
        <v>44</v>
      </c>
      <c r="N253">
        <v>23</v>
      </c>
      <c r="Q253">
        <v>4.5</v>
      </c>
      <c r="R253">
        <v>240</v>
      </c>
      <c r="S253">
        <v>1562</v>
      </c>
      <c r="T253">
        <v>0</v>
      </c>
      <c r="U253">
        <v>3</v>
      </c>
      <c r="X253">
        <v>79</v>
      </c>
      <c r="AA253">
        <v>265</v>
      </c>
      <c r="AO253" s="3">
        <v>42146</v>
      </c>
      <c r="AP253" s="3">
        <v>43565</v>
      </c>
      <c r="AQ253" t="s">
        <v>215</v>
      </c>
      <c r="AR253" t="s">
        <v>760</v>
      </c>
    </row>
    <row r="254" spans="1:44" hidden="1" x14ac:dyDescent="0.3">
      <c r="A254" t="b">
        <f>AND($H254="Heat Pump",$K254&lt;=Summary!$B$3)</f>
        <v>0</v>
      </c>
      <c r="B254">
        <v>2316567</v>
      </c>
      <c r="C254" t="s">
        <v>210</v>
      </c>
      <c r="D254" t="s">
        <v>211</v>
      </c>
      <c r="E254" t="s">
        <v>227</v>
      </c>
      <c r="F254" t="s">
        <v>761</v>
      </c>
      <c r="H254" t="s">
        <v>224</v>
      </c>
      <c r="I254" t="s">
        <v>225</v>
      </c>
      <c r="K254">
        <v>67</v>
      </c>
      <c r="L254">
        <v>44</v>
      </c>
      <c r="N254">
        <v>23</v>
      </c>
      <c r="Q254">
        <v>4.5</v>
      </c>
      <c r="R254">
        <v>240</v>
      </c>
      <c r="S254">
        <v>1562</v>
      </c>
      <c r="T254">
        <v>0</v>
      </c>
      <c r="U254">
        <v>3</v>
      </c>
      <c r="X254">
        <v>79</v>
      </c>
      <c r="AA254">
        <v>265</v>
      </c>
      <c r="AM254">
        <v>61</v>
      </c>
      <c r="AO254" s="3">
        <v>42517</v>
      </c>
      <c r="AP254" s="3">
        <v>43565</v>
      </c>
      <c r="AQ254" t="s">
        <v>215</v>
      </c>
      <c r="AR254" t="s">
        <v>762</v>
      </c>
    </row>
    <row r="255" spans="1:44" hidden="1" x14ac:dyDescent="0.3">
      <c r="A255" t="b">
        <f>AND($H255="Heat Pump",$K255&lt;=Summary!$B$3)</f>
        <v>0</v>
      </c>
      <c r="B255">
        <v>2367108</v>
      </c>
      <c r="C255" t="s">
        <v>210</v>
      </c>
      <c r="D255" t="s">
        <v>211</v>
      </c>
      <c r="E255" t="s">
        <v>224</v>
      </c>
      <c r="F255" t="s">
        <v>141</v>
      </c>
      <c r="H255" t="s">
        <v>224</v>
      </c>
      <c r="I255" t="s">
        <v>225</v>
      </c>
      <c r="K255">
        <v>82</v>
      </c>
      <c r="L255">
        <v>69</v>
      </c>
      <c r="N255">
        <v>27</v>
      </c>
      <c r="Q255">
        <v>4.5</v>
      </c>
      <c r="R255">
        <v>240</v>
      </c>
      <c r="T255">
        <v>0</v>
      </c>
      <c r="U255">
        <v>3.45</v>
      </c>
      <c r="X255">
        <v>86</v>
      </c>
      <c r="AA255">
        <v>233</v>
      </c>
      <c r="AO255" s="3">
        <v>43560</v>
      </c>
      <c r="AP255" s="3">
        <v>44113</v>
      </c>
      <c r="AQ255" t="s">
        <v>215</v>
      </c>
      <c r="AR255" t="s">
        <v>763</v>
      </c>
    </row>
    <row r="256" spans="1:44" hidden="1" x14ac:dyDescent="0.3">
      <c r="A256" t="b">
        <f>AND($H256="Heat Pump",$K256&lt;=Summary!$B$3)</f>
        <v>0</v>
      </c>
      <c r="B256">
        <v>2316546</v>
      </c>
      <c r="C256" t="s">
        <v>210</v>
      </c>
      <c r="D256" t="s">
        <v>211</v>
      </c>
      <c r="E256" t="s">
        <v>227</v>
      </c>
      <c r="F256" t="s">
        <v>764</v>
      </c>
      <c r="H256" t="s">
        <v>224</v>
      </c>
      <c r="I256" t="s">
        <v>225</v>
      </c>
      <c r="K256">
        <v>82</v>
      </c>
      <c r="L256">
        <v>69</v>
      </c>
      <c r="N256">
        <v>27</v>
      </c>
      <c r="Q256">
        <v>4.5</v>
      </c>
      <c r="R256">
        <v>240</v>
      </c>
      <c r="S256">
        <v>1591</v>
      </c>
      <c r="T256">
        <v>0</v>
      </c>
      <c r="U256">
        <v>2.73</v>
      </c>
      <c r="X256">
        <v>84</v>
      </c>
      <c r="AA256">
        <v>233</v>
      </c>
      <c r="AM256">
        <v>69</v>
      </c>
      <c r="AO256" s="3">
        <v>42146</v>
      </c>
      <c r="AP256" s="3">
        <v>43565</v>
      </c>
      <c r="AQ256" t="s">
        <v>215</v>
      </c>
      <c r="AR256" t="s">
        <v>765</v>
      </c>
    </row>
    <row r="257" spans="1:44" hidden="1" x14ac:dyDescent="0.3">
      <c r="A257" t="b">
        <f>AND($H257="Heat Pump",$K257&lt;=Summary!$B$3)</f>
        <v>0</v>
      </c>
      <c r="B257">
        <v>2316566</v>
      </c>
      <c r="C257" t="s">
        <v>210</v>
      </c>
      <c r="D257" t="s">
        <v>211</v>
      </c>
      <c r="E257" t="s">
        <v>227</v>
      </c>
      <c r="F257" t="s">
        <v>766</v>
      </c>
      <c r="H257" t="s">
        <v>224</v>
      </c>
      <c r="I257" t="s">
        <v>225</v>
      </c>
      <c r="K257">
        <v>82</v>
      </c>
      <c r="L257">
        <v>52</v>
      </c>
      <c r="N257">
        <v>23</v>
      </c>
      <c r="Q257">
        <v>4.5</v>
      </c>
      <c r="R257">
        <v>240</v>
      </c>
      <c r="S257">
        <v>1591</v>
      </c>
      <c r="T257">
        <v>0</v>
      </c>
      <c r="U257">
        <v>2.73</v>
      </c>
      <c r="X257">
        <v>84</v>
      </c>
      <c r="AA257">
        <v>233</v>
      </c>
      <c r="AM257">
        <v>69</v>
      </c>
      <c r="AO257" s="3">
        <v>42517</v>
      </c>
      <c r="AP257" s="3">
        <v>43565</v>
      </c>
      <c r="AQ257" t="s">
        <v>215</v>
      </c>
      <c r="AR257" t="s">
        <v>767</v>
      </c>
    </row>
    <row r="258" spans="1:44" hidden="1" x14ac:dyDescent="0.3">
      <c r="A258" t="b">
        <f>AND($H258="Heat Pump",$K258&lt;=Summary!$B$3)</f>
        <v>0</v>
      </c>
      <c r="B258">
        <v>2335047</v>
      </c>
      <c r="C258" t="s">
        <v>210</v>
      </c>
      <c r="D258" t="s">
        <v>610</v>
      </c>
      <c r="E258" t="s">
        <v>768</v>
      </c>
      <c r="F258" t="s">
        <v>768</v>
      </c>
      <c r="H258" t="s">
        <v>238</v>
      </c>
      <c r="I258" t="s">
        <v>314</v>
      </c>
      <c r="J258" t="s">
        <v>622</v>
      </c>
      <c r="K258">
        <v>40</v>
      </c>
      <c r="L258">
        <v>41.4</v>
      </c>
      <c r="M258">
        <v>60.5</v>
      </c>
      <c r="N258">
        <v>18</v>
      </c>
      <c r="O258">
        <v>2</v>
      </c>
      <c r="P258">
        <v>3</v>
      </c>
      <c r="T258">
        <v>40000</v>
      </c>
      <c r="U258">
        <v>0.68</v>
      </c>
      <c r="V258">
        <v>15769</v>
      </c>
      <c r="X258">
        <v>71</v>
      </c>
      <c r="AA258">
        <v>0.84</v>
      </c>
      <c r="AL258">
        <v>22</v>
      </c>
      <c r="AM258">
        <v>58.3</v>
      </c>
      <c r="AN258">
        <v>22</v>
      </c>
      <c r="AO258" s="3">
        <v>43525</v>
      </c>
      <c r="AP258" s="3">
        <v>43546</v>
      </c>
      <c r="AQ258" t="s">
        <v>255</v>
      </c>
      <c r="AR258" t="s">
        <v>769</v>
      </c>
    </row>
    <row r="259" spans="1:44" hidden="1" x14ac:dyDescent="0.3">
      <c r="A259" t="b">
        <f>AND($H259="Heat Pump",$K259&lt;=Summary!$B$3)</f>
        <v>0</v>
      </c>
      <c r="B259">
        <v>2335048</v>
      </c>
      <c r="C259" t="s">
        <v>210</v>
      </c>
      <c r="D259" t="s">
        <v>610</v>
      </c>
      <c r="E259" t="s">
        <v>770</v>
      </c>
      <c r="F259" t="s">
        <v>770</v>
      </c>
      <c r="H259" t="s">
        <v>238</v>
      </c>
      <c r="I259" t="s">
        <v>314</v>
      </c>
      <c r="J259" t="s">
        <v>622</v>
      </c>
      <c r="K259">
        <v>50</v>
      </c>
      <c r="L259">
        <v>50.6</v>
      </c>
      <c r="M259">
        <v>69.900000000000006</v>
      </c>
      <c r="N259">
        <v>18</v>
      </c>
      <c r="O259">
        <v>2</v>
      </c>
      <c r="P259">
        <v>3</v>
      </c>
      <c r="T259">
        <v>45000</v>
      </c>
      <c r="U259">
        <v>0.72</v>
      </c>
      <c r="V259">
        <v>23453</v>
      </c>
      <c r="X259">
        <v>81</v>
      </c>
      <c r="AA259">
        <v>0.86</v>
      </c>
      <c r="AL259">
        <v>22</v>
      </c>
      <c r="AM259">
        <v>67.5</v>
      </c>
      <c r="AN259">
        <v>22</v>
      </c>
      <c r="AO259" s="3">
        <v>43525</v>
      </c>
      <c r="AP259" s="3">
        <v>43546</v>
      </c>
      <c r="AQ259" t="s">
        <v>255</v>
      </c>
      <c r="AR259" t="s">
        <v>771</v>
      </c>
    </row>
    <row r="260" spans="1:44" hidden="1" x14ac:dyDescent="0.3">
      <c r="A260" t="b">
        <f>AND($H260="Heat Pump",$K260&lt;=Summary!$B$3)</f>
        <v>0</v>
      </c>
      <c r="B260">
        <v>2335049</v>
      </c>
      <c r="C260" t="s">
        <v>210</v>
      </c>
      <c r="D260" t="s">
        <v>610</v>
      </c>
      <c r="E260" t="s">
        <v>772</v>
      </c>
      <c r="F260" t="s">
        <v>772</v>
      </c>
      <c r="H260" t="s">
        <v>238</v>
      </c>
      <c r="I260" t="s">
        <v>314</v>
      </c>
      <c r="J260" t="s">
        <v>622</v>
      </c>
      <c r="K260">
        <v>50</v>
      </c>
      <c r="L260">
        <v>50.6</v>
      </c>
      <c r="M260">
        <v>72.3</v>
      </c>
      <c r="N260">
        <v>18</v>
      </c>
      <c r="O260">
        <v>3</v>
      </c>
      <c r="P260">
        <v>4</v>
      </c>
      <c r="T260">
        <v>62000</v>
      </c>
      <c r="U260">
        <v>0.73</v>
      </c>
      <c r="V260">
        <v>22497</v>
      </c>
      <c r="X260">
        <v>115</v>
      </c>
      <c r="AA260">
        <v>0.82</v>
      </c>
      <c r="AL260">
        <v>56</v>
      </c>
      <c r="AM260">
        <v>68.900000000000006</v>
      </c>
      <c r="AN260">
        <v>56</v>
      </c>
      <c r="AO260" s="3">
        <v>43525</v>
      </c>
      <c r="AP260" s="3">
        <v>43546</v>
      </c>
      <c r="AQ260" t="s">
        <v>255</v>
      </c>
      <c r="AR260" t="s">
        <v>773</v>
      </c>
    </row>
    <row r="261" spans="1:44" hidden="1" x14ac:dyDescent="0.3">
      <c r="A261" t="b">
        <f>AND($H261="Heat Pump",$K261&lt;=Summary!$B$3)</f>
        <v>0</v>
      </c>
      <c r="B261">
        <v>2335050</v>
      </c>
      <c r="C261" t="s">
        <v>210</v>
      </c>
      <c r="D261" t="s">
        <v>774</v>
      </c>
      <c r="E261" t="s">
        <v>775</v>
      </c>
      <c r="F261" t="s">
        <v>775</v>
      </c>
      <c r="H261" t="s">
        <v>238</v>
      </c>
      <c r="I261" t="s">
        <v>314</v>
      </c>
      <c r="J261" t="s">
        <v>622</v>
      </c>
      <c r="K261">
        <v>40</v>
      </c>
      <c r="L261">
        <v>41.4</v>
      </c>
      <c r="M261">
        <v>60.5</v>
      </c>
      <c r="N261">
        <v>18</v>
      </c>
      <c r="O261">
        <v>2</v>
      </c>
      <c r="P261">
        <v>3</v>
      </c>
      <c r="T261">
        <v>40000</v>
      </c>
      <c r="U261">
        <v>0.68</v>
      </c>
      <c r="V261">
        <v>15769</v>
      </c>
      <c r="X261">
        <v>71</v>
      </c>
      <c r="AA261">
        <v>0.84</v>
      </c>
      <c r="AL261">
        <v>22</v>
      </c>
      <c r="AM261">
        <v>58.3</v>
      </c>
      <c r="AN261">
        <v>22</v>
      </c>
      <c r="AO261" s="3">
        <v>43525</v>
      </c>
      <c r="AP261" s="3">
        <v>43546</v>
      </c>
      <c r="AQ261" t="s">
        <v>255</v>
      </c>
      <c r="AR261" t="s">
        <v>776</v>
      </c>
    </row>
    <row r="262" spans="1:44" hidden="1" x14ac:dyDescent="0.3">
      <c r="A262" t="b">
        <f>AND($H262="Heat Pump",$K262&lt;=Summary!$B$3)</f>
        <v>0</v>
      </c>
      <c r="B262">
        <v>2335051</v>
      </c>
      <c r="C262" t="s">
        <v>210</v>
      </c>
      <c r="D262" t="s">
        <v>774</v>
      </c>
      <c r="E262" t="s">
        <v>777</v>
      </c>
      <c r="F262" t="s">
        <v>777</v>
      </c>
      <c r="H262" t="s">
        <v>238</v>
      </c>
      <c r="I262" t="s">
        <v>314</v>
      </c>
      <c r="J262" t="s">
        <v>622</v>
      </c>
      <c r="K262">
        <v>40</v>
      </c>
      <c r="L262">
        <v>41.4</v>
      </c>
      <c r="M262">
        <v>60.5</v>
      </c>
      <c r="N262">
        <v>18</v>
      </c>
      <c r="O262">
        <v>2</v>
      </c>
      <c r="P262">
        <v>3</v>
      </c>
      <c r="T262">
        <v>40000</v>
      </c>
      <c r="U262">
        <v>0.68</v>
      </c>
      <c r="V262">
        <v>15769</v>
      </c>
      <c r="X262">
        <v>71</v>
      </c>
      <c r="AA262">
        <v>0.84</v>
      </c>
      <c r="AL262">
        <v>22</v>
      </c>
      <c r="AM262">
        <v>58.3</v>
      </c>
      <c r="AN262">
        <v>22</v>
      </c>
      <c r="AO262" s="3">
        <v>43525</v>
      </c>
      <c r="AP262" s="3">
        <v>43546</v>
      </c>
      <c r="AQ262" t="s">
        <v>255</v>
      </c>
      <c r="AR262" t="s">
        <v>778</v>
      </c>
    </row>
    <row r="263" spans="1:44" hidden="1" x14ac:dyDescent="0.3">
      <c r="A263" t="b">
        <f>AND($H263="Heat Pump",$K263&lt;=Summary!$B$3)</f>
        <v>0</v>
      </c>
      <c r="B263">
        <v>2306261</v>
      </c>
      <c r="C263" t="s">
        <v>210</v>
      </c>
      <c r="D263" t="s">
        <v>774</v>
      </c>
      <c r="E263" t="s">
        <v>774</v>
      </c>
      <c r="F263" t="s">
        <v>779</v>
      </c>
      <c r="H263" t="s">
        <v>238</v>
      </c>
      <c r="I263" t="s">
        <v>214</v>
      </c>
      <c r="J263" t="s">
        <v>254</v>
      </c>
      <c r="K263">
        <v>40</v>
      </c>
      <c r="L263">
        <v>49.6</v>
      </c>
      <c r="M263">
        <v>59</v>
      </c>
      <c r="N263">
        <v>18</v>
      </c>
      <c r="O263">
        <v>2</v>
      </c>
      <c r="P263">
        <v>3</v>
      </c>
      <c r="T263">
        <v>40000</v>
      </c>
      <c r="AO263" s="3">
        <v>41368</v>
      </c>
      <c r="AP263" s="3">
        <v>43033</v>
      </c>
      <c r="AQ263" t="s">
        <v>255</v>
      </c>
      <c r="AR263" t="s">
        <v>780</v>
      </c>
    </row>
    <row r="264" spans="1:44" hidden="1" x14ac:dyDescent="0.3">
      <c r="A264" t="b">
        <f>AND($H264="Heat Pump",$K264&lt;=Summary!$B$3)</f>
        <v>0</v>
      </c>
      <c r="B264">
        <v>2306262</v>
      </c>
      <c r="C264" t="s">
        <v>210</v>
      </c>
      <c r="D264" t="s">
        <v>774</v>
      </c>
      <c r="E264" t="s">
        <v>774</v>
      </c>
      <c r="F264" t="s">
        <v>781</v>
      </c>
      <c r="H264" t="s">
        <v>238</v>
      </c>
      <c r="I264" t="s">
        <v>218</v>
      </c>
      <c r="J264" t="s">
        <v>254</v>
      </c>
      <c r="K264">
        <v>40</v>
      </c>
      <c r="L264">
        <v>49.6</v>
      </c>
      <c r="M264">
        <v>59</v>
      </c>
      <c r="N264">
        <v>18</v>
      </c>
      <c r="O264">
        <v>2</v>
      </c>
      <c r="P264">
        <v>3</v>
      </c>
      <c r="T264">
        <v>40000</v>
      </c>
      <c r="AO264" s="3">
        <v>41368</v>
      </c>
      <c r="AP264" s="3">
        <v>43033</v>
      </c>
      <c r="AQ264" t="s">
        <v>255</v>
      </c>
      <c r="AR264" t="s">
        <v>782</v>
      </c>
    </row>
    <row r="265" spans="1:44" hidden="1" x14ac:dyDescent="0.3">
      <c r="A265" t="b">
        <f>AND($H265="Heat Pump",$K265&lt;=Summary!$B$3)</f>
        <v>0</v>
      </c>
      <c r="B265">
        <v>2306267</v>
      </c>
      <c r="C265" t="s">
        <v>210</v>
      </c>
      <c r="D265" t="s">
        <v>774</v>
      </c>
      <c r="E265" t="s">
        <v>774</v>
      </c>
      <c r="F265" t="s">
        <v>783</v>
      </c>
      <c r="H265" t="s">
        <v>238</v>
      </c>
      <c r="I265" t="s">
        <v>214</v>
      </c>
      <c r="J265" t="s">
        <v>254</v>
      </c>
      <c r="K265">
        <v>40</v>
      </c>
      <c r="L265">
        <v>59.1</v>
      </c>
      <c r="M265">
        <v>68.5</v>
      </c>
      <c r="N265">
        <v>16</v>
      </c>
      <c r="O265">
        <v>2</v>
      </c>
      <c r="P265">
        <v>3</v>
      </c>
      <c r="T265">
        <v>50000</v>
      </c>
      <c r="AO265" s="3">
        <v>41278</v>
      </c>
      <c r="AP265" s="3">
        <v>43033</v>
      </c>
      <c r="AQ265" t="s">
        <v>255</v>
      </c>
      <c r="AR265" t="s">
        <v>784</v>
      </c>
    </row>
    <row r="266" spans="1:44" hidden="1" x14ac:dyDescent="0.3">
      <c r="A266" t="b">
        <f>AND($H266="Heat Pump",$K266&lt;=Summary!$B$3)</f>
        <v>0</v>
      </c>
      <c r="B266">
        <v>2306268</v>
      </c>
      <c r="C266" t="s">
        <v>210</v>
      </c>
      <c r="D266" t="s">
        <v>774</v>
      </c>
      <c r="E266" t="s">
        <v>774</v>
      </c>
      <c r="F266" t="s">
        <v>785</v>
      </c>
      <c r="H266" t="s">
        <v>238</v>
      </c>
      <c r="I266" t="s">
        <v>218</v>
      </c>
      <c r="J266" t="s">
        <v>254</v>
      </c>
      <c r="K266">
        <v>40</v>
      </c>
      <c r="L266">
        <v>59.1</v>
      </c>
      <c r="M266">
        <v>68.5</v>
      </c>
      <c r="N266">
        <v>16</v>
      </c>
      <c r="O266">
        <v>2</v>
      </c>
      <c r="P266">
        <v>3</v>
      </c>
      <c r="T266">
        <v>50000</v>
      </c>
      <c r="AO266" s="3">
        <v>41278</v>
      </c>
      <c r="AP266" s="3">
        <v>43033</v>
      </c>
      <c r="AQ266" t="s">
        <v>255</v>
      </c>
      <c r="AR266" t="s">
        <v>786</v>
      </c>
    </row>
    <row r="267" spans="1:44" hidden="1" x14ac:dyDescent="0.3">
      <c r="A267" t="b">
        <f>AND($H267="Heat Pump",$K267&lt;=Summary!$B$3)</f>
        <v>0</v>
      </c>
      <c r="B267">
        <v>2306273</v>
      </c>
      <c r="C267" t="s">
        <v>210</v>
      </c>
      <c r="D267" t="s">
        <v>774</v>
      </c>
      <c r="E267" t="s">
        <v>774</v>
      </c>
      <c r="F267" t="s">
        <v>787</v>
      </c>
      <c r="H267" t="s">
        <v>238</v>
      </c>
      <c r="I267" t="s">
        <v>214</v>
      </c>
      <c r="J267" t="s">
        <v>254</v>
      </c>
      <c r="K267">
        <v>50</v>
      </c>
      <c r="L267">
        <v>58.8</v>
      </c>
      <c r="M267">
        <v>60.1</v>
      </c>
      <c r="N267">
        <v>20</v>
      </c>
      <c r="O267">
        <v>2</v>
      </c>
      <c r="P267">
        <v>3</v>
      </c>
      <c r="T267">
        <v>40000</v>
      </c>
      <c r="AO267" s="3">
        <v>41278</v>
      </c>
      <c r="AP267" s="3">
        <v>43033</v>
      </c>
      <c r="AQ267" t="s">
        <v>255</v>
      </c>
      <c r="AR267" t="s">
        <v>788</v>
      </c>
    </row>
    <row r="268" spans="1:44" hidden="1" x14ac:dyDescent="0.3">
      <c r="A268" t="b">
        <f>AND($H268="Heat Pump",$K268&lt;=Summary!$B$3)</f>
        <v>0</v>
      </c>
      <c r="B268">
        <v>2306274</v>
      </c>
      <c r="C268" t="s">
        <v>210</v>
      </c>
      <c r="D268" t="s">
        <v>774</v>
      </c>
      <c r="E268" t="s">
        <v>774</v>
      </c>
      <c r="F268" t="s">
        <v>789</v>
      </c>
      <c r="H268" t="s">
        <v>238</v>
      </c>
      <c r="I268" t="s">
        <v>218</v>
      </c>
      <c r="J268" t="s">
        <v>254</v>
      </c>
      <c r="K268">
        <v>50</v>
      </c>
      <c r="L268">
        <v>58.8</v>
      </c>
      <c r="M268">
        <v>60.1</v>
      </c>
      <c r="N268">
        <v>20</v>
      </c>
      <c r="O268">
        <v>2</v>
      </c>
      <c r="P268">
        <v>3</v>
      </c>
      <c r="T268">
        <v>40000</v>
      </c>
      <c r="AO268" s="3">
        <v>41278</v>
      </c>
      <c r="AP268" s="3">
        <v>43033</v>
      </c>
      <c r="AQ268" t="s">
        <v>255</v>
      </c>
      <c r="AR268" t="s">
        <v>790</v>
      </c>
    </row>
    <row r="269" spans="1:44" hidden="1" x14ac:dyDescent="0.3">
      <c r="A269" t="b">
        <f>AND($H269="Heat Pump",$K269&lt;=Summary!$B$3)</f>
        <v>0</v>
      </c>
      <c r="B269">
        <v>2306287</v>
      </c>
      <c r="C269" t="s">
        <v>210</v>
      </c>
      <c r="D269" t="s">
        <v>774</v>
      </c>
      <c r="E269" t="s">
        <v>774</v>
      </c>
      <c r="F269" t="s">
        <v>791</v>
      </c>
      <c r="H269" t="s">
        <v>238</v>
      </c>
      <c r="I269" t="s">
        <v>214</v>
      </c>
      <c r="J269" t="s">
        <v>254</v>
      </c>
      <c r="K269">
        <v>50</v>
      </c>
      <c r="L269">
        <v>52</v>
      </c>
      <c r="M269">
        <v>61.4</v>
      </c>
      <c r="N269">
        <v>20</v>
      </c>
      <c r="O269">
        <v>3</v>
      </c>
      <c r="P269">
        <v>4</v>
      </c>
      <c r="T269">
        <v>62000</v>
      </c>
      <c r="AO269" s="3">
        <v>41365</v>
      </c>
      <c r="AP269" s="3">
        <v>43033</v>
      </c>
      <c r="AQ269" t="s">
        <v>255</v>
      </c>
      <c r="AR269" t="s">
        <v>792</v>
      </c>
    </row>
    <row r="270" spans="1:44" hidden="1" x14ac:dyDescent="0.3">
      <c r="A270" t="b">
        <f>AND($H270="Heat Pump",$K270&lt;=Summary!$B$3)</f>
        <v>0</v>
      </c>
      <c r="B270">
        <v>2306288</v>
      </c>
      <c r="C270" t="s">
        <v>210</v>
      </c>
      <c r="D270" t="s">
        <v>774</v>
      </c>
      <c r="E270" t="s">
        <v>774</v>
      </c>
      <c r="F270" t="s">
        <v>793</v>
      </c>
      <c r="H270" t="s">
        <v>238</v>
      </c>
      <c r="I270" t="s">
        <v>218</v>
      </c>
      <c r="J270" t="s">
        <v>254</v>
      </c>
      <c r="K270">
        <v>50</v>
      </c>
      <c r="L270">
        <v>52</v>
      </c>
      <c r="M270">
        <v>61.4</v>
      </c>
      <c r="N270">
        <v>20</v>
      </c>
      <c r="O270">
        <v>3</v>
      </c>
      <c r="P270">
        <v>4</v>
      </c>
      <c r="T270">
        <v>62000</v>
      </c>
      <c r="AO270" s="3">
        <v>41365</v>
      </c>
      <c r="AP270" s="3">
        <v>43033</v>
      </c>
      <c r="AQ270" t="s">
        <v>255</v>
      </c>
      <c r="AR270" t="s">
        <v>794</v>
      </c>
    </row>
    <row r="271" spans="1:44" hidden="1" x14ac:dyDescent="0.3">
      <c r="A271" t="b">
        <f>AND($H271="Heat Pump",$K271&lt;=Summary!$B$3)</f>
        <v>0</v>
      </c>
      <c r="B271">
        <v>2306241</v>
      </c>
      <c r="C271" t="s">
        <v>210</v>
      </c>
      <c r="D271" t="s">
        <v>774</v>
      </c>
      <c r="E271" t="s">
        <v>774</v>
      </c>
      <c r="F271" t="s">
        <v>795</v>
      </c>
      <c r="H271" t="s">
        <v>238</v>
      </c>
      <c r="I271" t="s">
        <v>214</v>
      </c>
      <c r="J271" t="s">
        <v>622</v>
      </c>
      <c r="K271">
        <v>50</v>
      </c>
      <c r="L271">
        <v>50.6</v>
      </c>
      <c r="M271">
        <v>69.900000000000006</v>
      </c>
      <c r="N271">
        <v>18</v>
      </c>
      <c r="O271">
        <v>2</v>
      </c>
      <c r="P271">
        <v>3</v>
      </c>
      <c r="T271">
        <v>45000</v>
      </c>
      <c r="AO271" s="3">
        <v>41129</v>
      </c>
      <c r="AP271" s="3">
        <v>43033</v>
      </c>
      <c r="AQ271" t="s">
        <v>255</v>
      </c>
      <c r="AR271" t="s">
        <v>796</v>
      </c>
    </row>
    <row r="272" spans="1:44" hidden="1" x14ac:dyDescent="0.3">
      <c r="A272" t="b">
        <f>AND($H272="Heat Pump",$K272&lt;=Summary!$B$3)</f>
        <v>0</v>
      </c>
      <c r="B272">
        <v>2335053</v>
      </c>
      <c r="C272" t="s">
        <v>210</v>
      </c>
      <c r="D272" t="s">
        <v>774</v>
      </c>
      <c r="E272" t="s">
        <v>797</v>
      </c>
      <c r="F272" t="s">
        <v>797</v>
      </c>
      <c r="H272" t="s">
        <v>238</v>
      </c>
      <c r="I272" t="s">
        <v>314</v>
      </c>
      <c r="J272" t="s">
        <v>622</v>
      </c>
      <c r="K272">
        <v>50</v>
      </c>
      <c r="L272">
        <v>50.6</v>
      </c>
      <c r="M272">
        <v>69.900000000000006</v>
      </c>
      <c r="N272">
        <v>18</v>
      </c>
      <c r="O272">
        <v>2</v>
      </c>
      <c r="P272">
        <v>3</v>
      </c>
      <c r="T272">
        <v>45000</v>
      </c>
      <c r="U272">
        <v>0.72</v>
      </c>
      <c r="V272">
        <v>23453</v>
      </c>
      <c r="X272">
        <v>81</v>
      </c>
      <c r="AA272">
        <v>0.86</v>
      </c>
      <c r="AL272">
        <v>22</v>
      </c>
      <c r="AM272">
        <v>67.5</v>
      </c>
      <c r="AN272">
        <v>22</v>
      </c>
      <c r="AO272" s="3">
        <v>43525</v>
      </c>
      <c r="AP272" s="3">
        <v>43546</v>
      </c>
      <c r="AQ272" t="s">
        <v>255</v>
      </c>
      <c r="AR272" t="s">
        <v>798</v>
      </c>
    </row>
    <row r="273" spans="1:44" hidden="1" x14ac:dyDescent="0.3">
      <c r="A273" t="b">
        <f>AND($H273="Heat Pump",$K273&lt;=Summary!$B$3)</f>
        <v>0</v>
      </c>
      <c r="B273">
        <v>2335054</v>
      </c>
      <c r="C273" t="s">
        <v>210</v>
      </c>
      <c r="D273" t="s">
        <v>774</v>
      </c>
      <c r="E273" t="s">
        <v>799</v>
      </c>
      <c r="F273" t="s">
        <v>799</v>
      </c>
      <c r="H273" t="s">
        <v>238</v>
      </c>
      <c r="I273" t="s">
        <v>314</v>
      </c>
      <c r="J273" t="s">
        <v>622</v>
      </c>
      <c r="K273">
        <v>50</v>
      </c>
      <c r="L273">
        <v>50.6</v>
      </c>
      <c r="M273">
        <v>69.900000000000006</v>
      </c>
      <c r="N273">
        <v>18</v>
      </c>
      <c r="O273">
        <v>2</v>
      </c>
      <c r="P273">
        <v>3</v>
      </c>
      <c r="T273">
        <v>45000</v>
      </c>
      <c r="U273">
        <v>0.72</v>
      </c>
      <c r="V273">
        <v>23453</v>
      </c>
      <c r="X273">
        <v>81</v>
      </c>
      <c r="AA273">
        <v>0.86</v>
      </c>
      <c r="AL273">
        <v>22</v>
      </c>
      <c r="AM273">
        <v>67.5</v>
      </c>
      <c r="AN273">
        <v>22</v>
      </c>
      <c r="AO273" s="3">
        <v>43525</v>
      </c>
      <c r="AP273" s="3">
        <v>43546</v>
      </c>
      <c r="AQ273" t="s">
        <v>255</v>
      </c>
      <c r="AR273" t="s">
        <v>800</v>
      </c>
    </row>
    <row r="274" spans="1:44" hidden="1" x14ac:dyDescent="0.3">
      <c r="A274" t="b">
        <f>AND($H274="Heat Pump",$K274&lt;=Summary!$B$3)</f>
        <v>0</v>
      </c>
      <c r="B274">
        <v>2306242</v>
      </c>
      <c r="C274" t="s">
        <v>210</v>
      </c>
      <c r="D274" t="s">
        <v>774</v>
      </c>
      <c r="E274" t="s">
        <v>774</v>
      </c>
      <c r="F274" t="s">
        <v>801</v>
      </c>
      <c r="H274" t="s">
        <v>238</v>
      </c>
      <c r="I274" t="s">
        <v>218</v>
      </c>
      <c r="J274" t="s">
        <v>622</v>
      </c>
      <c r="K274">
        <v>50</v>
      </c>
      <c r="L274">
        <v>50.6</v>
      </c>
      <c r="M274">
        <v>69.900000000000006</v>
      </c>
      <c r="N274">
        <v>18</v>
      </c>
      <c r="O274">
        <v>2</v>
      </c>
      <c r="P274">
        <v>3</v>
      </c>
      <c r="T274">
        <v>45000</v>
      </c>
      <c r="AO274" s="3">
        <v>41129</v>
      </c>
      <c r="AP274" s="3">
        <v>43033</v>
      </c>
      <c r="AQ274" t="s">
        <v>255</v>
      </c>
      <c r="AR274" t="s">
        <v>802</v>
      </c>
    </row>
    <row r="275" spans="1:44" hidden="1" x14ac:dyDescent="0.3">
      <c r="A275" t="b">
        <f>AND($H275="Heat Pump",$K275&lt;=Summary!$B$3)</f>
        <v>0</v>
      </c>
      <c r="B275">
        <v>2306280</v>
      </c>
      <c r="C275" t="s">
        <v>210</v>
      </c>
      <c r="D275" t="s">
        <v>774</v>
      </c>
      <c r="E275" t="s">
        <v>774</v>
      </c>
      <c r="F275" t="s">
        <v>803</v>
      </c>
      <c r="H275" t="s">
        <v>238</v>
      </c>
      <c r="I275" t="s">
        <v>214</v>
      </c>
      <c r="J275" t="s">
        <v>254</v>
      </c>
      <c r="K275">
        <v>50</v>
      </c>
      <c r="L275">
        <v>58.8</v>
      </c>
      <c r="M275">
        <v>60.1</v>
      </c>
      <c r="N275">
        <v>18</v>
      </c>
      <c r="O275">
        <v>2</v>
      </c>
      <c r="P275">
        <v>3</v>
      </c>
      <c r="T275">
        <v>50000</v>
      </c>
      <c r="AO275" s="3">
        <v>41278</v>
      </c>
      <c r="AP275" s="3">
        <v>43033</v>
      </c>
      <c r="AQ275" t="s">
        <v>255</v>
      </c>
      <c r="AR275" t="s">
        <v>804</v>
      </c>
    </row>
    <row r="276" spans="1:44" hidden="1" x14ac:dyDescent="0.3">
      <c r="A276" t="b">
        <f>AND($H276="Heat Pump",$K276&lt;=Summary!$B$3)</f>
        <v>0</v>
      </c>
      <c r="B276">
        <v>2306281</v>
      </c>
      <c r="C276" t="s">
        <v>210</v>
      </c>
      <c r="D276" t="s">
        <v>774</v>
      </c>
      <c r="E276" t="s">
        <v>774</v>
      </c>
      <c r="F276" t="s">
        <v>805</v>
      </c>
      <c r="H276" t="s">
        <v>238</v>
      </c>
      <c r="I276" t="s">
        <v>218</v>
      </c>
      <c r="J276" t="s">
        <v>254</v>
      </c>
      <c r="K276">
        <v>50</v>
      </c>
      <c r="L276">
        <v>58.8</v>
      </c>
      <c r="M276">
        <v>60.1</v>
      </c>
      <c r="N276">
        <v>18</v>
      </c>
      <c r="O276">
        <v>2</v>
      </c>
      <c r="P276">
        <v>3</v>
      </c>
      <c r="T276">
        <v>50000</v>
      </c>
      <c r="AO276" s="3">
        <v>41278</v>
      </c>
      <c r="AP276" s="3">
        <v>43033</v>
      </c>
      <c r="AQ276" t="s">
        <v>255</v>
      </c>
      <c r="AR276" t="s">
        <v>806</v>
      </c>
    </row>
    <row r="277" spans="1:44" hidden="1" x14ac:dyDescent="0.3">
      <c r="A277" t="b">
        <f>AND($H277="Heat Pump",$K277&lt;=Summary!$B$3)</f>
        <v>0</v>
      </c>
      <c r="B277">
        <v>2306247</v>
      </c>
      <c r="C277" t="s">
        <v>210</v>
      </c>
      <c r="D277" t="s">
        <v>774</v>
      </c>
      <c r="E277" t="s">
        <v>774</v>
      </c>
      <c r="F277" t="s">
        <v>807</v>
      </c>
      <c r="H277" t="s">
        <v>238</v>
      </c>
      <c r="I277" t="s">
        <v>214</v>
      </c>
      <c r="J277" t="s">
        <v>622</v>
      </c>
      <c r="K277">
        <v>50</v>
      </c>
      <c r="L277">
        <v>52</v>
      </c>
      <c r="M277">
        <v>72.3</v>
      </c>
      <c r="N277">
        <v>18</v>
      </c>
      <c r="O277">
        <v>3</v>
      </c>
      <c r="P277">
        <v>4</v>
      </c>
      <c r="T277">
        <v>62000</v>
      </c>
      <c r="AO277" s="3">
        <v>41985</v>
      </c>
      <c r="AP277" s="3">
        <v>43033</v>
      </c>
      <c r="AQ277" t="s">
        <v>255</v>
      </c>
      <c r="AR277" t="s">
        <v>808</v>
      </c>
    </row>
    <row r="278" spans="1:44" hidden="1" x14ac:dyDescent="0.3">
      <c r="A278" t="b">
        <f>AND($H278="Heat Pump",$K278&lt;=Summary!$B$3)</f>
        <v>0</v>
      </c>
      <c r="B278">
        <v>2335056</v>
      </c>
      <c r="C278" t="s">
        <v>210</v>
      </c>
      <c r="D278" t="s">
        <v>774</v>
      </c>
      <c r="E278" t="s">
        <v>809</v>
      </c>
      <c r="F278" t="s">
        <v>809</v>
      </c>
      <c r="H278" t="s">
        <v>238</v>
      </c>
      <c r="I278" t="s">
        <v>314</v>
      </c>
      <c r="J278" t="s">
        <v>622</v>
      </c>
      <c r="K278">
        <v>50</v>
      </c>
      <c r="L278">
        <v>50.6</v>
      </c>
      <c r="M278">
        <v>72.3</v>
      </c>
      <c r="N278">
        <v>18</v>
      </c>
      <c r="O278">
        <v>3</v>
      </c>
      <c r="P278">
        <v>4</v>
      </c>
      <c r="T278">
        <v>62000</v>
      </c>
      <c r="U278">
        <v>0.73</v>
      </c>
      <c r="V278">
        <v>22497</v>
      </c>
      <c r="X278">
        <v>115</v>
      </c>
      <c r="AA278">
        <v>0.82</v>
      </c>
      <c r="AL278">
        <v>56</v>
      </c>
      <c r="AM278">
        <v>68.900000000000006</v>
      </c>
      <c r="AN278">
        <v>56</v>
      </c>
      <c r="AO278" s="3">
        <v>43525</v>
      </c>
      <c r="AP278" s="3">
        <v>43546</v>
      </c>
      <c r="AQ278" t="s">
        <v>255</v>
      </c>
      <c r="AR278" t="s">
        <v>810</v>
      </c>
    </row>
    <row r="279" spans="1:44" hidden="1" x14ac:dyDescent="0.3">
      <c r="A279" t="b">
        <f>AND($H279="Heat Pump",$K279&lt;=Summary!$B$3)</f>
        <v>0</v>
      </c>
      <c r="B279">
        <v>2335057</v>
      </c>
      <c r="C279" t="s">
        <v>210</v>
      </c>
      <c r="D279" t="s">
        <v>774</v>
      </c>
      <c r="E279" t="s">
        <v>811</v>
      </c>
      <c r="F279" t="s">
        <v>811</v>
      </c>
      <c r="H279" t="s">
        <v>238</v>
      </c>
      <c r="I279" t="s">
        <v>314</v>
      </c>
      <c r="J279" t="s">
        <v>622</v>
      </c>
      <c r="K279">
        <v>50</v>
      </c>
      <c r="L279">
        <v>50.6</v>
      </c>
      <c r="M279">
        <v>72.3</v>
      </c>
      <c r="N279">
        <v>18</v>
      </c>
      <c r="O279">
        <v>3</v>
      </c>
      <c r="P279">
        <v>4</v>
      </c>
      <c r="T279">
        <v>62000</v>
      </c>
      <c r="U279">
        <v>0.73</v>
      </c>
      <c r="V279">
        <v>22497</v>
      </c>
      <c r="X279">
        <v>115</v>
      </c>
      <c r="AA279">
        <v>0.82</v>
      </c>
      <c r="AL279">
        <v>56</v>
      </c>
      <c r="AM279">
        <v>68.900000000000006</v>
      </c>
      <c r="AN279">
        <v>56</v>
      </c>
      <c r="AO279" s="3">
        <v>43525</v>
      </c>
      <c r="AP279" s="3">
        <v>43546</v>
      </c>
      <c r="AQ279" t="s">
        <v>255</v>
      </c>
      <c r="AR279" t="s">
        <v>812</v>
      </c>
    </row>
    <row r="280" spans="1:44" hidden="1" x14ac:dyDescent="0.3">
      <c r="A280" t="b">
        <f>AND($H280="Heat Pump",$K280&lt;=Summary!$B$3)</f>
        <v>0</v>
      </c>
      <c r="B280">
        <v>2306248</v>
      </c>
      <c r="C280" t="s">
        <v>210</v>
      </c>
      <c r="D280" t="s">
        <v>774</v>
      </c>
      <c r="E280" t="s">
        <v>774</v>
      </c>
      <c r="F280" t="s">
        <v>813</v>
      </c>
      <c r="H280" t="s">
        <v>238</v>
      </c>
      <c r="I280" t="s">
        <v>218</v>
      </c>
      <c r="J280" t="s">
        <v>622</v>
      </c>
      <c r="K280">
        <v>50</v>
      </c>
      <c r="L280">
        <v>52</v>
      </c>
      <c r="M280">
        <v>72.3</v>
      </c>
      <c r="N280">
        <v>18</v>
      </c>
      <c r="O280">
        <v>3</v>
      </c>
      <c r="P280">
        <v>4</v>
      </c>
      <c r="T280">
        <v>62000</v>
      </c>
      <c r="AO280" s="3">
        <v>41985</v>
      </c>
      <c r="AP280" s="3">
        <v>43033</v>
      </c>
      <c r="AQ280" t="s">
        <v>255</v>
      </c>
      <c r="AR280" t="s">
        <v>814</v>
      </c>
    </row>
    <row r="281" spans="1:44" hidden="1" x14ac:dyDescent="0.3">
      <c r="A281" t="b">
        <f>AND($H281="Heat Pump",$K281&lt;=Summary!$B$3)</f>
        <v>0</v>
      </c>
      <c r="B281">
        <v>2346457</v>
      </c>
      <c r="C281" t="s">
        <v>210</v>
      </c>
      <c r="D281" t="s">
        <v>774</v>
      </c>
      <c r="E281" t="s">
        <v>774</v>
      </c>
      <c r="F281" t="s">
        <v>815</v>
      </c>
      <c r="H281" t="s">
        <v>238</v>
      </c>
      <c r="I281" t="s">
        <v>218</v>
      </c>
      <c r="J281" t="s">
        <v>622</v>
      </c>
      <c r="K281">
        <v>50</v>
      </c>
      <c r="L281">
        <v>52</v>
      </c>
      <c r="M281">
        <v>72.3</v>
      </c>
      <c r="N281">
        <v>18</v>
      </c>
      <c r="O281">
        <v>3</v>
      </c>
      <c r="P281">
        <v>4</v>
      </c>
      <c r="T281">
        <v>62000</v>
      </c>
      <c r="AO281" s="3">
        <v>41985</v>
      </c>
      <c r="AP281" s="3">
        <v>43033</v>
      </c>
      <c r="AQ281" t="s">
        <v>255</v>
      </c>
      <c r="AR281" t="s">
        <v>816</v>
      </c>
    </row>
    <row r="282" spans="1:44" hidden="1" x14ac:dyDescent="0.3">
      <c r="A282" t="b">
        <f>AND($H282="Heat Pump",$K282&lt;=Summary!$B$3)</f>
        <v>0</v>
      </c>
      <c r="B282">
        <v>2335052</v>
      </c>
      <c r="C282" t="s">
        <v>210</v>
      </c>
      <c r="D282" t="s">
        <v>774</v>
      </c>
      <c r="E282" t="s">
        <v>817</v>
      </c>
      <c r="F282" t="s">
        <v>817</v>
      </c>
      <c r="H282" t="s">
        <v>238</v>
      </c>
      <c r="I282" t="s">
        <v>314</v>
      </c>
      <c r="J282" t="s">
        <v>622</v>
      </c>
      <c r="K282">
        <v>40</v>
      </c>
      <c r="L282">
        <v>41.4</v>
      </c>
      <c r="M282">
        <v>60.5</v>
      </c>
      <c r="N282">
        <v>18</v>
      </c>
      <c r="O282">
        <v>2</v>
      </c>
      <c r="P282">
        <v>3</v>
      </c>
      <c r="T282">
        <v>40000</v>
      </c>
      <c r="U282">
        <v>0.68</v>
      </c>
      <c r="V282">
        <v>15769</v>
      </c>
      <c r="X282">
        <v>71</v>
      </c>
      <c r="AA282">
        <v>0.84</v>
      </c>
      <c r="AL282">
        <v>22</v>
      </c>
      <c r="AM282">
        <v>58.3</v>
      </c>
      <c r="AN282">
        <v>22</v>
      </c>
      <c r="AO282" s="3">
        <v>43525</v>
      </c>
      <c r="AP282" s="3">
        <v>43546</v>
      </c>
      <c r="AQ282" t="s">
        <v>255</v>
      </c>
      <c r="AR282" t="s">
        <v>818</v>
      </c>
    </row>
    <row r="283" spans="1:44" hidden="1" x14ac:dyDescent="0.3">
      <c r="A283" t="b">
        <f>AND($H283="Heat Pump",$K283&lt;=Summary!$B$3)</f>
        <v>0</v>
      </c>
      <c r="B283">
        <v>2335055</v>
      </c>
      <c r="C283" t="s">
        <v>210</v>
      </c>
      <c r="D283" t="s">
        <v>774</v>
      </c>
      <c r="E283" t="s">
        <v>819</v>
      </c>
      <c r="F283" t="s">
        <v>819</v>
      </c>
      <c r="H283" t="s">
        <v>238</v>
      </c>
      <c r="I283" t="s">
        <v>314</v>
      </c>
      <c r="J283" t="s">
        <v>622</v>
      </c>
      <c r="K283">
        <v>50</v>
      </c>
      <c r="L283">
        <v>50.6</v>
      </c>
      <c r="M283">
        <v>69.900000000000006</v>
      </c>
      <c r="N283">
        <v>18</v>
      </c>
      <c r="O283">
        <v>2</v>
      </c>
      <c r="P283">
        <v>3</v>
      </c>
      <c r="T283">
        <v>45000</v>
      </c>
      <c r="U283">
        <v>0.72</v>
      </c>
      <c r="V283">
        <v>23453</v>
      </c>
      <c r="X283">
        <v>81</v>
      </c>
      <c r="AA283">
        <v>0.86</v>
      </c>
      <c r="AL283">
        <v>22</v>
      </c>
      <c r="AM283">
        <v>67.5</v>
      </c>
      <c r="AN283">
        <v>22</v>
      </c>
      <c r="AO283" s="3">
        <v>43525</v>
      </c>
      <c r="AP283" s="3">
        <v>43546</v>
      </c>
      <c r="AQ283" t="s">
        <v>255</v>
      </c>
      <c r="AR283" t="s">
        <v>820</v>
      </c>
    </row>
    <row r="284" spans="1:44" hidden="1" x14ac:dyDescent="0.3">
      <c r="A284" t="b">
        <f>AND($H284="Heat Pump",$K284&lt;=Summary!$B$3)</f>
        <v>0</v>
      </c>
      <c r="B284">
        <v>2335058</v>
      </c>
      <c r="C284" t="s">
        <v>210</v>
      </c>
      <c r="D284" t="s">
        <v>774</v>
      </c>
      <c r="E284" t="s">
        <v>821</v>
      </c>
      <c r="F284" t="s">
        <v>821</v>
      </c>
      <c r="H284" t="s">
        <v>238</v>
      </c>
      <c r="I284" t="s">
        <v>314</v>
      </c>
      <c r="J284" t="s">
        <v>622</v>
      </c>
      <c r="K284">
        <v>50</v>
      </c>
      <c r="L284">
        <v>50.6</v>
      </c>
      <c r="M284">
        <v>72.3</v>
      </c>
      <c r="N284">
        <v>18</v>
      </c>
      <c r="O284">
        <v>3</v>
      </c>
      <c r="P284">
        <v>4</v>
      </c>
      <c r="T284">
        <v>62000</v>
      </c>
      <c r="U284">
        <v>0.73</v>
      </c>
      <c r="V284">
        <v>22497</v>
      </c>
      <c r="X284">
        <v>115</v>
      </c>
      <c r="AA284">
        <v>0.82</v>
      </c>
      <c r="AL284">
        <v>56</v>
      </c>
      <c r="AM284">
        <v>68.900000000000006</v>
      </c>
      <c r="AN284">
        <v>56</v>
      </c>
      <c r="AO284" s="3">
        <v>43525</v>
      </c>
      <c r="AP284" s="3">
        <v>43546</v>
      </c>
      <c r="AQ284" t="s">
        <v>255</v>
      </c>
      <c r="AR284" t="s">
        <v>822</v>
      </c>
    </row>
    <row r="285" spans="1:44" hidden="1" x14ac:dyDescent="0.3">
      <c r="A285" t="b">
        <f>AND($H285="Heat Pump",$K285&lt;=Summary!$B$3)</f>
        <v>0</v>
      </c>
      <c r="B285">
        <v>2318161</v>
      </c>
      <c r="C285" t="s">
        <v>210</v>
      </c>
      <c r="D285" t="s">
        <v>823</v>
      </c>
      <c r="E285" t="s">
        <v>227</v>
      </c>
      <c r="F285" t="s">
        <v>824</v>
      </c>
      <c r="H285" t="s">
        <v>224</v>
      </c>
      <c r="I285" t="s">
        <v>225</v>
      </c>
      <c r="K285">
        <v>46</v>
      </c>
      <c r="L285">
        <v>63</v>
      </c>
      <c r="N285">
        <v>23</v>
      </c>
      <c r="Q285">
        <v>4.5</v>
      </c>
      <c r="R285">
        <v>240</v>
      </c>
      <c r="S285">
        <v>1516</v>
      </c>
      <c r="T285">
        <v>0</v>
      </c>
      <c r="U285">
        <v>3.42</v>
      </c>
      <c r="X285">
        <v>66</v>
      </c>
      <c r="AA285">
        <v>407</v>
      </c>
      <c r="AM285">
        <v>63</v>
      </c>
      <c r="AO285" s="3">
        <v>42146</v>
      </c>
      <c r="AP285" s="3">
        <v>43648</v>
      </c>
      <c r="AQ285" t="s">
        <v>215</v>
      </c>
      <c r="AR285" t="s">
        <v>825</v>
      </c>
    </row>
    <row r="286" spans="1:44" hidden="1" x14ac:dyDescent="0.3">
      <c r="A286" t="b">
        <f>AND($H286="Heat Pump",$K286&lt;=Summary!$B$3)</f>
        <v>0</v>
      </c>
      <c r="B286">
        <v>2317924</v>
      </c>
      <c r="C286" t="s">
        <v>210</v>
      </c>
      <c r="D286" t="s">
        <v>823</v>
      </c>
      <c r="E286" t="s">
        <v>227</v>
      </c>
      <c r="F286" t="s">
        <v>826</v>
      </c>
      <c r="H286" t="s">
        <v>224</v>
      </c>
      <c r="I286" t="s">
        <v>225</v>
      </c>
      <c r="K286">
        <v>46</v>
      </c>
      <c r="L286">
        <v>46</v>
      </c>
      <c r="N286">
        <v>15</v>
      </c>
      <c r="Q286">
        <v>4.5</v>
      </c>
      <c r="R286">
        <v>240</v>
      </c>
      <c r="S286">
        <v>1516</v>
      </c>
      <c r="T286">
        <v>0</v>
      </c>
      <c r="U286">
        <v>3.42</v>
      </c>
      <c r="X286">
        <v>66</v>
      </c>
      <c r="AA286">
        <v>407</v>
      </c>
      <c r="AM286">
        <v>63</v>
      </c>
      <c r="AO286" s="3">
        <v>42517</v>
      </c>
      <c r="AP286" s="3">
        <v>43648</v>
      </c>
      <c r="AQ286" t="s">
        <v>215</v>
      </c>
      <c r="AR286" t="s">
        <v>827</v>
      </c>
    </row>
    <row r="287" spans="1:44" hidden="1" x14ac:dyDescent="0.3">
      <c r="A287" t="b">
        <f>AND($H287="Heat Pump",$K287&lt;=Summary!$B$3)</f>
        <v>0</v>
      </c>
      <c r="B287">
        <v>2317916</v>
      </c>
      <c r="C287" t="s">
        <v>210</v>
      </c>
      <c r="D287" t="s">
        <v>823</v>
      </c>
      <c r="E287" t="s">
        <v>227</v>
      </c>
      <c r="F287" t="s">
        <v>828</v>
      </c>
      <c r="H287" t="s">
        <v>224</v>
      </c>
      <c r="I287" t="s">
        <v>225</v>
      </c>
      <c r="K287">
        <v>67</v>
      </c>
      <c r="L287">
        <v>61</v>
      </c>
      <c r="N287">
        <v>27</v>
      </c>
      <c r="Q287">
        <v>4.5</v>
      </c>
      <c r="R287">
        <v>240</v>
      </c>
      <c r="S287">
        <v>1562</v>
      </c>
      <c r="T287">
        <v>0</v>
      </c>
      <c r="U287">
        <v>3</v>
      </c>
      <c r="X287">
        <v>79</v>
      </c>
      <c r="AA287">
        <v>265</v>
      </c>
      <c r="AM287">
        <v>61</v>
      </c>
      <c r="AO287" s="3">
        <v>42146</v>
      </c>
      <c r="AP287" s="3">
        <v>43648</v>
      </c>
      <c r="AQ287" t="s">
        <v>215</v>
      </c>
      <c r="AR287" t="s">
        <v>829</v>
      </c>
    </row>
    <row r="288" spans="1:44" hidden="1" x14ac:dyDescent="0.3">
      <c r="A288" t="b">
        <f>AND($H288="Heat Pump",$K288&lt;=Summary!$B$3)</f>
        <v>0</v>
      </c>
      <c r="B288">
        <v>2317925</v>
      </c>
      <c r="C288" t="s">
        <v>210</v>
      </c>
      <c r="D288" t="s">
        <v>823</v>
      </c>
      <c r="E288" t="s">
        <v>227</v>
      </c>
      <c r="F288" t="s">
        <v>830</v>
      </c>
      <c r="H288" t="s">
        <v>224</v>
      </c>
      <c r="I288" t="s">
        <v>225</v>
      </c>
      <c r="K288">
        <v>67</v>
      </c>
      <c r="L288">
        <v>44</v>
      </c>
      <c r="N288">
        <v>23</v>
      </c>
      <c r="Q288">
        <v>4.5</v>
      </c>
      <c r="R288">
        <v>240</v>
      </c>
      <c r="S288">
        <v>1562</v>
      </c>
      <c r="T288">
        <v>0</v>
      </c>
      <c r="U288">
        <v>3</v>
      </c>
      <c r="X288">
        <v>79</v>
      </c>
      <c r="AA288">
        <v>265</v>
      </c>
      <c r="AM288">
        <v>61</v>
      </c>
      <c r="AO288" s="3">
        <v>42517</v>
      </c>
      <c r="AP288" s="3">
        <v>43648</v>
      </c>
      <c r="AQ288" t="s">
        <v>215</v>
      </c>
      <c r="AR288" t="s">
        <v>831</v>
      </c>
    </row>
    <row r="289" spans="1:44" hidden="1" x14ac:dyDescent="0.3">
      <c r="A289" t="b">
        <f>AND($H289="Heat Pump",$K289&lt;=Summary!$B$3)</f>
        <v>0</v>
      </c>
      <c r="B289">
        <v>2317970</v>
      </c>
      <c r="C289" t="s">
        <v>210</v>
      </c>
      <c r="D289" t="s">
        <v>823</v>
      </c>
      <c r="E289" t="s">
        <v>227</v>
      </c>
      <c r="F289" t="s">
        <v>832</v>
      </c>
      <c r="H289" t="s">
        <v>224</v>
      </c>
      <c r="I289" t="s">
        <v>225</v>
      </c>
      <c r="K289">
        <v>82</v>
      </c>
      <c r="L289">
        <v>69</v>
      </c>
      <c r="N289">
        <v>27</v>
      </c>
      <c r="Q289">
        <v>4.5</v>
      </c>
      <c r="R289">
        <v>240</v>
      </c>
      <c r="S289">
        <v>1591</v>
      </c>
      <c r="T289">
        <v>0</v>
      </c>
      <c r="U289">
        <v>2.73</v>
      </c>
      <c r="X289">
        <v>84</v>
      </c>
      <c r="AA289">
        <v>233</v>
      </c>
      <c r="AM289">
        <v>69</v>
      </c>
      <c r="AO289" s="3">
        <v>42146</v>
      </c>
      <c r="AP289" s="3">
        <v>43648</v>
      </c>
      <c r="AQ289" t="s">
        <v>215</v>
      </c>
      <c r="AR289" t="s">
        <v>833</v>
      </c>
    </row>
    <row r="290" spans="1:44" hidden="1" x14ac:dyDescent="0.3">
      <c r="A290" t="b">
        <f>AND($H290="Heat Pump",$K290&lt;=Summary!$B$3)</f>
        <v>0</v>
      </c>
      <c r="B290">
        <v>2317947</v>
      </c>
      <c r="C290" t="s">
        <v>210</v>
      </c>
      <c r="D290" t="s">
        <v>823</v>
      </c>
      <c r="E290" t="s">
        <v>227</v>
      </c>
      <c r="F290" t="s">
        <v>834</v>
      </c>
      <c r="H290" t="s">
        <v>224</v>
      </c>
      <c r="I290" t="s">
        <v>225</v>
      </c>
      <c r="K290">
        <v>82</v>
      </c>
      <c r="L290">
        <v>52</v>
      </c>
      <c r="N290">
        <v>23</v>
      </c>
      <c r="Q290">
        <v>4.5</v>
      </c>
      <c r="R290">
        <v>240</v>
      </c>
      <c r="S290">
        <v>1591</v>
      </c>
      <c r="T290">
        <v>0</v>
      </c>
      <c r="U290">
        <v>2.73</v>
      </c>
      <c r="X290">
        <v>84</v>
      </c>
      <c r="AA290">
        <v>233</v>
      </c>
      <c r="AM290">
        <v>69</v>
      </c>
      <c r="AO290" s="3">
        <v>42517</v>
      </c>
      <c r="AP290" s="3">
        <v>43648</v>
      </c>
      <c r="AQ290" t="s">
        <v>215</v>
      </c>
      <c r="AR290" t="s">
        <v>835</v>
      </c>
    </row>
    <row r="291" spans="1:44" hidden="1" x14ac:dyDescent="0.3">
      <c r="A291" t="b">
        <f>AND($H291="Heat Pump",$K291&lt;=Summary!$B$3)</f>
        <v>0</v>
      </c>
      <c r="B291">
        <v>2356017</v>
      </c>
      <c r="C291" t="s">
        <v>210</v>
      </c>
      <c r="D291" t="s">
        <v>823</v>
      </c>
      <c r="E291" t="s">
        <v>836</v>
      </c>
      <c r="F291" t="s">
        <v>836</v>
      </c>
      <c r="H291" t="s">
        <v>213</v>
      </c>
      <c r="I291" t="s">
        <v>214</v>
      </c>
      <c r="K291">
        <v>0</v>
      </c>
      <c r="L291">
        <v>28</v>
      </c>
      <c r="M291">
        <v>1</v>
      </c>
      <c r="N291">
        <v>1</v>
      </c>
      <c r="O291">
        <v>2</v>
      </c>
      <c r="P291">
        <v>3</v>
      </c>
      <c r="T291">
        <v>160000</v>
      </c>
      <c r="U291">
        <v>0.93</v>
      </c>
      <c r="V291">
        <v>182</v>
      </c>
      <c r="Y291">
        <v>4.5999999999999996</v>
      </c>
      <c r="Z291">
        <v>4.5999999999999996</v>
      </c>
      <c r="AA291">
        <v>95</v>
      </c>
      <c r="AL291">
        <v>12</v>
      </c>
      <c r="AM291">
        <v>28</v>
      </c>
      <c r="AN291">
        <v>18</v>
      </c>
      <c r="AO291" s="3">
        <v>43862</v>
      </c>
      <c r="AP291" s="3">
        <v>43899</v>
      </c>
      <c r="AQ291" t="s">
        <v>215</v>
      </c>
      <c r="AR291" t="s">
        <v>837</v>
      </c>
    </row>
    <row r="292" spans="1:44" hidden="1" x14ac:dyDescent="0.3">
      <c r="A292" t="b">
        <f>AND($H292="Heat Pump",$K292&lt;=Summary!$B$3)</f>
        <v>0</v>
      </c>
      <c r="B292">
        <v>2356038</v>
      </c>
      <c r="C292" t="s">
        <v>210</v>
      </c>
      <c r="D292" t="s">
        <v>823</v>
      </c>
      <c r="E292" t="s">
        <v>838</v>
      </c>
      <c r="F292" t="s">
        <v>838</v>
      </c>
      <c r="H292" t="s">
        <v>213</v>
      </c>
      <c r="I292" t="s">
        <v>214</v>
      </c>
      <c r="K292">
        <v>0</v>
      </c>
      <c r="L292">
        <v>28</v>
      </c>
      <c r="M292">
        <v>1</v>
      </c>
      <c r="N292">
        <v>1</v>
      </c>
      <c r="O292">
        <v>2</v>
      </c>
      <c r="P292">
        <v>3</v>
      </c>
      <c r="T292">
        <v>180000</v>
      </c>
      <c r="U292">
        <v>0.93</v>
      </c>
      <c r="V292">
        <v>182</v>
      </c>
      <c r="Y292">
        <v>5.0999999999999996</v>
      </c>
      <c r="Z292">
        <v>5.0999999999999996</v>
      </c>
      <c r="AA292">
        <v>96</v>
      </c>
      <c r="AL292">
        <v>12</v>
      </c>
      <c r="AM292">
        <v>28</v>
      </c>
      <c r="AN292">
        <v>18</v>
      </c>
      <c r="AO292" s="3">
        <v>43862</v>
      </c>
      <c r="AP292" s="3">
        <v>43899</v>
      </c>
      <c r="AQ292" t="s">
        <v>215</v>
      </c>
      <c r="AR292" t="s">
        <v>839</v>
      </c>
    </row>
    <row r="293" spans="1:44" hidden="1" x14ac:dyDescent="0.3">
      <c r="A293" t="b">
        <f>AND($H293="Heat Pump",$K293&lt;=Summary!$B$3)</f>
        <v>0</v>
      </c>
      <c r="B293">
        <v>2356031</v>
      </c>
      <c r="C293" t="s">
        <v>210</v>
      </c>
      <c r="D293" t="s">
        <v>823</v>
      </c>
      <c r="E293" t="s">
        <v>840</v>
      </c>
      <c r="F293" t="s">
        <v>840</v>
      </c>
      <c r="H293" t="s">
        <v>213</v>
      </c>
      <c r="I293" t="s">
        <v>214</v>
      </c>
      <c r="K293">
        <v>0</v>
      </c>
      <c r="L293">
        <v>28</v>
      </c>
      <c r="M293">
        <v>1</v>
      </c>
      <c r="N293">
        <v>1</v>
      </c>
      <c r="O293">
        <v>2</v>
      </c>
      <c r="P293">
        <v>3</v>
      </c>
      <c r="T293">
        <v>199000</v>
      </c>
      <c r="U293">
        <v>0.93</v>
      </c>
      <c r="V293">
        <v>182</v>
      </c>
      <c r="Y293">
        <v>5.6</v>
      </c>
      <c r="Z293">
        <v>5.6</v>
      </c>
      <c r="AA293">
        <v>95</v>
      </c>
      <c r="AL293">
        <v>12</v>
      </c>
      <c r="AM293">
        <v>28</v>
      </c>
      <c r="AN293">
        <v>18</v>
      </c>
      <c r="AO293" s="3">
        <v>43862</v>
      </c>
      <c r="AP293" s="3">
        <v>43899</v>
      </c>
      <c r="AQ293" t="s">
        <v>215</v>
      </c>
      <c r="AR293" t="s">
        <v>841</v>
      </c>
    </row>
    <row r="294" spans="1:44" hidden="1" x14ac:dyDescent="0.3">
      <c r="A294" t="b">
        <f>AND($H294="Heat Pump",$K294&lt;=Summary!$B$3)</f>
        <v>0</v>
      </c>
      <c r="B294">
        <v>2318206</v>
      </c>
      <c r="C294" t="s">
        <v>210</v>
      </c>
      <c r="D294" t="s">
        <v>842</v>
      </c>
      <c r="E294" t="s">
        <v>227</v>
      </c>
      <c r="F294" t="s">
        <v>843</v>
      </c>
      <c r="H294" t="s">
        <v>224</v>
      </c>
      <c r="I294" t="s">
        <v>225</v>
      </c>
      <c r="K294">
        <v>46</v>
      </c>
      <c r="L294">
        <v>63</v>
      </c>
      <c r="N294">
        <v>23</v>
      </c>
      <c r="Q294">
        <v>4.5</v>
      </c>
      <c r="R294">
        <v>240</v>
      </c>
      <c r="S294">
        <v>1516</v>
      </c>
      <c r="T294">
        <v>0</v>
      </c>
      <c r="U294">
        <v>3.42</v>
      </c>
      <c r="X294">
        <v>66</v>
      </c>
      <c r="AA294">
        <v>407</v>
      </c>
      <c r="AM294">
        <v>63</v>
      </c>
      <c r="AO294" s="3">
        <v>42146</v>
      </c>
      <c r="AP294" s="3">
        <v>43648</v>
      </c>
      <c r="AQ294" t="s">
        <v>215</v>
      </c>
      <c r="AR294" t="s">
        <v>844</v>
      </c>
    </row>
    <row r="295" spans="1:44" hidden="1" x14ac:dyDescent="0.3">
      <c r="A295" t="b">
        <f>AND($H295="Heat Pump",$K295&lt;=Summary!$B$3)</f>
        <v>0</v>
      </c>
      <c r="B295">
        <v>2318081</v>
      </c>
      <c r="C295" t="s">
        <v>210</v>
      </c>
      <c r="D295" t="s">
        <v>842</v>
      </c>
      <c r="E295" t="s">
        <v>227</v>
      </c>
      <c r="F295" t="s">
        <v>845</v>
      </c>
      <c r="H295" t="s">
        <v>224</v>
      </c>
      <c r="I295" t="s">
        <v>225</v>
      </c>
      <c r="K295">
        <v>46</v>
      </c>
      <c r="L295">
        <v>46</v>
      </c>
      <c r="N295">
        <v>15</v>
      </c>
      <c r="Q295">
        <v>4.5</v>
      </c>
      <c r="R295">
        <v>240</v>
      </c>
      <c r="S295">
        <v>1516</v>
      </c>
      <c r="T295">
        <v>0</v>
      </c>
      <c r="U295">
        <v>3.42</v>
      </c>
      <c r="X295">
        <v>66</v>
      </c>
      <c r="AA295">
        <v>407</v>
      </c>
      <c r="AM295">
        <v>63</v>
      </c>
      <c r="AO295" s="3">
        <v>42517</v>
      </c>
      <c r="AP295" s="3">
        <v>43648</v>
      </c>
      <c r="AQ295" t="s">
        <v>215</v>
      </c>
      <c r="AR295" t="s">
        <v>846</v>
      </c>
    </row>
    <row r="296" spans="1:44" hidden="1" x14ac:dyDescent="0.3">
      <c r="A296" t="b">
        <f>AND($H296="Heat Pump",$K296&lt;=Summary!$B$3)</f>
        <v>0</v>
      </c>
      <c r="B296">
        <v>2318192</v>
      </c>
      <c r="C296" t="s">
        <v>210</v>
      </c>
      <c r="D296" t="s">
        <v>842</v>
      </c>
      <c r="E296" t="s">
        <v>227</v>
      </c>
      <c r="F296" t="s">
        <v>847</v>
      </c>
      <c r="H296" t="s">
        <v>224</v>
      </c>
      <c r="I296" t="s">
        <v>225</v>
      </c>
      <c r="K296">
        <v>67</v>
      </c>
      <c r="L296">
        <v>61</v>
      </c>
      <c r="N296">
        <v>27</v>
      </c>
      <c r="Q296">
        <v>4.5</v>
      </c>
      <c r="R296">
        <v>240</v>
      </c>
      <c r="S296">
        <v>1562</v>
      </c>
      <c r="T296">
        <v>0</v>
      </c>
      <c r="U296">
        <v>3</v>
      </c>
      <c r="X296">
        <v>79</v>
      </c>
      <c r="AA296">
        <v>265</v>
      </c>
      <c r="AM296">
        <v>61</v>
      </c>
      <c r="AO296" s="3">
        <v>42146</v>
      </c>
      <c r="AP296" s="3">
        <v>43648</v>
      </c>
      <c r="AQ296" t="s">
        <v>215</v>
      </c>
      <c r="AR296" t="s">
        <v>848</v>
      </c>
    </row>
    <row r="297" spans="1:44" hidden="1" x14ac:dyDescent="0.3">
      <c r="A297" t="b">
        <f>AND($H297="Heat Pump",$K297&lt;=Summary!$B$3)</f>
        <v>0</v>
      </c>
      <c r="B297">
        <v>2318111</v>
      </c>
      <c r="C297" t="s">
        <v>210</v>
      </c>
      <c r="D297" t="s">
        <v>842</v>
      </c>
      <c r="E297" t="s">
        <v>227</v>
      </c>
      <c r="F297" t="s">
        <v>849</v>
      </c>
      <c r="H297" t="s">
        <v>224</v>
      </c>
      <c r="I297" t="s">
        <v>225</v>
      </c>
      <c r="K297">
        <v>67</v>
      </c>
      <c r="L297">
        <v>44</v>
      </c>
      <c r="N297">
        <v>23</v>
      </c>
      <c r="Q297">
        <v>4.5</v>
      </c>
      <c r="R297">
        <v>240</v>
      </c>
      <c r="S297">
        <v>1562</v>
      </c>
      <c r="T297">
        <v>0</v>
      </c>
      <c r="U297">
        <v>3</v>
      </c>
      <c r="X297">
        <v>79</v>
      </c>
      <c r="AA297">
        <v>265</v>
      </c>
      <c r="AM297">
        <v>61</v>
      </c>
      <c r="AO297" s="3">
        <v>42517</v>
      </c>
      <c r="AP297" s="3">
        <v>43648</v>
      </c>
      <c r="AQ297" t="s">
        <v>215</v>
      </c>
      <c r="AR297" t="s">
        <v>850</v>
      </c>
    </row>
    <row r="298" spans="1:44" hidden="1" x14ac:dyDescent="0.3">
      <c r="A298" t="b">
        <f>AND($H298="Heat Pump",$K298&lt;=Summary!$B$3)</f>
        <v>0</v>
      </c>
      <c r="B298">
        <v>2318218</v>
      </c>
      <c r="C298" t="s">
        <v>210</v>
      </c>
      <c r="D298" t="s">
        <v>842</v>
      </c>
      <c r="E298" t="s">
        <v>227</v>
      </c>
      <c r="F298" t="s">
        <v>851</v>
      </c>
      <c r="H298" t="s">
        <v>224</v>
      </c>
      <c r="I298" t="s">
        <v>225</v>
      </c>
      <c r="K298">
        <v>82</v>
      </c>
      <c r="L298">
        <v>69</v>
      </c>
      <c r="N298">
        <v>27</v>
      </c>
      <c r="Q298">
        <v>4.5</v>
      </c>
      <c r="R298">
        <v>240</v>
      </c>
      <c r="S298">
        <v>1591</v>
      </c>
      <c r="T298">
        <v>0</v>
      </c>
      <c r="U298">
        <v>2.73</v>
      </c>
      <c r="X298">
        <v>84</v>
      </c>
      <c r="AA298">
        <v>233</v>
      </c>
      <c r="AM298">
        <v>69</v>
      </c>
      <c r="AO298" s="3">
        <v>42146</v>
      </c>
      <c r="AP298" s="3">
        <v>43648</v>
      </c>
      <c r="AQ298" t="s">
        <v>215</v>
      </c>
      <c r="AR298" t="s">
        <v>852</v>
      </c>
    </row>
    <row r="299" spans="1:44" hidden="1" x14ac:dyDescent="0.3">
      <c r="A299" t="b">
        <f>AND($H299="Heat Pump",$K299&lt;=Summary!$B$3)</f>
        <v>0</v>
      </c>
      <c r="B299">
        <v>2318162</v>
      </c>
      <c r="C299" t="s">
        <v>210</v>
      </c>
      <c r="D299" t="s">
        <v>842</v>
      </c>
      <c r="E299" t="s">
        <v>227</v>
      </c>
      <c r="F299" t="s">
        <v>853</v>
      </c>
      <c r="H299" t="s">
        <v>224</v>
      </c>
      <c r="I299" t="s">
        <v>225</v>
      </c>
      <c r="K299">
        <v>82</v>
      </c>
      <c r="L299">
        <v>52</v>
      </c>
      <c r="N299">
        <v>23</v>
      </c>
      <c r="Q299">
        <v>4.5</v>
      </c>
      <c r="R299">
        <v>240</v>
      </c>
      <c r="S299">
        <v>1591</v>
      </c>
      <c r="T299">
        <v>0</v>
      </c>
      <c r="U299">
        <v>2.73</v>
      </c>
      <c r="X299">
        <v>84</v>
      </c>
      <c r="AA299">
        <v>233</v>
      </c>
      <c r="AM299">
        <v>69</v>
      </c>
      <c r="AO299" s="3">
        <v>42517</v>
      </c>
      <c r="AP299" s="3">
        <v>43648</v>
      </c>
      <c r="AQ299" t="s">
        <v>215</v>
      </c>
      <c r="AR299" t="s">
        <v>854</v>
      </c>
    </row>
    <row r="300" spans="1:44" hidden="1" x14ac:dyDescent="0.3">
      <c r="A300" t="b">
        <f>AND($H300="Heat Pump",$K300&lt;=Summary!$B$3)</f>
        <v>0</v>
      </c>
      <c r="B300">
        <v>2337654</v>
      </c>
      <c r="C300" t="s">
        <v>210</v>
      </c>
      <c r="D300" t="s">
        <v>842</v>
      </c>
      <c r="E300" t="s">
        <v>243</v>
      </c>
      <c r="F300" t="s">
        <v>855</v>
      </c>
      <c r="H300" t="s">
        <v>238</v>
      </c>
      <c r="I300" t="s">
        <v>214</v>
      </c>
      <c r="K300">
        <v>38</v>
      </c>
      <c r="L300">
        <v>48</v>
      </c>
      <c r="M300">
        <v>52</v>
      </c>
      <c r="N300">
        <v>22</v>
      </c>
      <c r="O300">
        <v>3</v>
      </c>
      <c r="P300">
        <v>4</v>
      </c>
      <c r="T300">
        <v>40000</v>
      </c>
      <c r="U300">
        <v>0.66</v>
      </c>
      <c r="V300">
        <v>224</v>
      </c>
      <c r="X300">
        <v>65</v>
      </c>
      <c r="AA300">
        <v>77</v>
      </c>
      <c r="AO300" s="3">
        <v>40567</v>
      </c>
      <c r="AP300" s="3">
        <v>43899</v>
      </c>
      <c r="AQ300" t="s">
        <v>255</v>
      </c>
      <c r="AR300" t="s">
        <v>856</v>
      </c>
    </row>
    <row r="301" spans="1:44" hidden="1" x14ac:dyDescent="0.3">
      <c r="A301" t="b">
        <f>AND($H301="Heat Pump",$K301&lt;=Summary!$B$3)</f>
        <v>0</v>
      </c>
      <c r="B301">
        <v>2337655</v>
      </c>
      <c r="C301" t="s">
        <v>210</v>
      </c>
      <c r="D301" t="s">
        <v>842</v>
      </c>
      <c r="E301" t="s">
        <v>243</v>
      </c>
      <c r="F301" t="s">
        <v>857</v>
      </c>
      <c r="H301" t="s">
        <v>238</v>
      </c>
      <c r="I301" t="s">
        <v>218</v>
      </c>
      <c r="K301">
        <v>38</v>
      </c>
      <c r="L301">
        <v>48</v>
      </c>
      <c r="M301">
        <v>52</v>
      </c>
      <c r="N301">
        <v>22</v>
      </c>
      <c r="O301">
        <v>3</v>
      </c>
      <c r="P301">
        <v>4</v>
      </c>
      <c r="T301">
        <v>36000</v>
      </c>
      <c r="U301">
        <v>0.66</v>
      </c>
      <c r="V301">
        <v>224</v>
      </c>
      <c r="W301">
        <v>245.07658643330001</v>
      </c>
      <c r="X301">
        <v>65</v>
      </c>
      <c r="AA301">
        <v>77</v>
      </c>
      <c r="AO301" s="3">
        <v>40567</v>
      </c>
      <c r="AP301" s="3">
        <v>43899</v>
      </c>
      <c r="AQ301" t="s">
        <v>255</v>
      </c>
      <c r="AR301" t="s">
        <v>858</v>
      </c>
    </row>
    <row r="302" spans="1:44" hidden="1" x14ac:dyDescent="0.3">
      <c r="A302" t="b">
        <f>AND($H302="Heat Pump",$K302&lt;=Summary!$B$3)</f>
        <v>0</v>
      </c>
      <c r="B302">
        <v>2337646</v>
      </c>
      <c r="C302" t="s">
        <v>210</v>
      </c>
      <c r="D302" t="s">
        <v>842</v>
      </c>
      <c r="E302" t="s">
        <v>243</v>
      </c>
      <c r="F302" t="s">
        <v>859</v>
      </c>
      <c r="H302" t="s">
        <v>238</v>
      </c>
      <c r="I302" t="s">
        <v>214</v>
      </c>
      <c r="K302">
        <v>38</v>
      </c>
      <c r="L302">
        <v>58</v>
      </c>
      <c r="M302">
        <v>62</v>
      </c>
      <c r="N302">
        <v>20</v>
      </c>
      <c r="O302">
        <v>3</v>
      </c>
      <c r="P302">
        <v>4</v>
      </c>
      <c r="T302">
        <v>40000</v>
      </c>
      <c r="U302">
        <v>0.64</v>
      </c>
      <c r="V302">
        <v>224</v>
      </c>
      <c r="X302">
        <v>70</v>
      </c>
      <c r="AA302">
        <v>73</v>
      </c>
      <c r="AO302" s="3">
        <v>40567</v>
      </c>
      <c r="AP302" s="3">
        <v>43864</v>
      </c>
      <c r="AQ302" t="s">
        <v>255</v>
      </c>
      <c r="AR302" t="s">
        <v>860</v>
      </c>
    </row>
    <row r="303" spans="1:44" hidden="1" x14ac:dyDescent="0.3">
      <c r="A303" t="b">
        <f>AND($H303="Heat Pump",$K303&lt;=Summary!$B$3)</f>
        <v>0</v>
      </c>
      <c r="B303">
        <v>2337647</v>
      </c>
      <c r="C303" t="s">
        <v>210</v>
      </c>
      <c r="D303" t="s">
        <v>842</v>
      </c>
      <c r="E303" t="s">
        <v>243</v>
      </c>
      <c r="F303" t="s">
        <v>861</v>
      </c>
      <c r="H303" t="s">
        <v>238</v>
      </c>
      <c r="I303" t="s">
        <v>218</v>
      </c>
      <c r="K303">
        <v>38</v>
      </c>
      <c r="L303">
        <v>58</v>
      </c>
      <c r="M303">
        <v>62</v>
      </c>
      <c r="N303">
        <v>20</v>
      </c>
      <c r="O303">
        <v>3</v>
      </c>
      <c r="P303">
        <v>4</v>
      </c>
      <c r="T303">
        <v>36000</v>
      </c>
      <c r="U303">
        <v>0.64</v>
      </c>
      <c r="V303">
        <v>224</v>
      </c>
      <c r="W303">
        <v>245.07658643330001</v>
      </c>
      <c r="X303">
        <v>70</v>
      </c>
      <c r="AA303">
        <v>73</v>
      </c>
      <c r="AO303" s="3">
        <v>40567</v>
      </c>
      <c r="AP303" s="3">
        <v>43864</v>
      </c>
      <c r="AQ303" t="s">
        <v>255</v>
      </c>
      <c r="AR303" t="s">
        <v>862</v>
      </c>
    </row>
    <row r="304" spans="1:44" hidden="1" x14ac:dyDescent="0.3">
      <c r="A304" t="b">
        <f>AND($H304="Heat Pump",$K304&lt;=Summary!$B$3)</f>
        <v>0</v>
      </c>
      <c r="B304">
        <v>2337657</v>
      </c>
      <c r="C304" t="s">
        <v>210</v>
      </c>
      <c r="D304" t="s">
        <v>842</v>
      </c>
      <c r="E304" t="s">
        <v>243</v>
      </c>
      <c r="F304" t="s">
        <v>863</v>
      </c>
      <c r="H304" t="s">
        <v>238</v>
      </c>
      <c r="I304" t="s">
        <v>214</v>
      </c>
      <c r="K304">
        <v>49</v>
      </c>
      <c r="L304">
        <v>49</v>
      </c>
      <c r="M304">
        <v>56</v>
      </c>
      <c r="N304">
        <v>24</v>
      </c>
      <c r="O304">
        <v>3</v>
      </c>
      <c r="P304">
        <v>4</v>
      </c>
      <c r="T304">
        <v>40000</v>
      </c>
      <c r="U304">
        <v>0.69</v>
      </c>
      <c r="V304">
        <v>224</v>
      </c>
      <c r="X304">
        <v>78</v>
      </c>
      <c r="AA304">
        <v>79</v>
      </c>
      <c r="AO304" s="3">
        <v>41352</v>
      </c>
      <c r="AP304" s="3">
        <v>43870</v>
      </c>
      <c r="AQ304" t="s">
        <v>255</v>
      </c>
      <c r="AR304" t="s">
        <v>864</v>
      </c>
    </row>
    <row r="305" spans="1:44" hidden="1" x14ac:dyDescent="0.3">
      <c r="A305" t="b">
        <f>AND($H305="Heat Pump",$K305&lt;=Summary!$B$3)</f>
        <v>0</v>
      </c>
      <c r="B305">
        <v>2337650</v>
      </c>
      <c r="C305" t="s">
        <v>210</v>
      </c>
      <c r="D305" t="s">
        <v>842</v>
      </c>
      <c r="E305" t="s">
        <v>243</v>
      </c>
      <c r="F305" t="s">
        <v>865</v>
      </c>
      <c r="H305" t="s">
        <v>238</v>
      </c>
      <c r="I305" t="s">
        <v>214</v>
      </c>
      <c r="K305">
        <v>48</v>
      </c>
      <c r="L305">
        <v>57</v>
      </c>
      <c r="M305">
        <v>61</v>
      </c>
      <c r="N305">
        <v>22</v>
      </c>
      <c r="O305">
        <v>3</v>
      </c>
      <c r="P305">
        <v>4</v>
      </c>
      <c r="T305">
        <v>40000</v>
      </c>
      <c r="U305">
        <v>0.69</v>
      </c>
      <c r="V305">
        <v>224</v>
      </c>
      <c r="X305">
        <v>84</v>
      </c>
      <c r="AA305">
        <v>80</v>
      </c>
      <c r="AO305" s="3">
        <v>40567</v>
      </c>
      <c r="AP305" s="3">
        <v>43899</v>
      </c>
      <c r="AQ305" t="s">
        <v>255</v>
      </c>
      <c r="AR305" t="s">
        <v>866</v>
      </c>
    </row>
    <row r="306" spans="1:44" hidden="1" x14ac:dyDescent="0.3">
      <c r="A306" t="b">
        <f>AND($H306="Heat Pump",$K306&lt;=Summary!$B$3)</f>
        <v>0</v>
      </c>
      <c r="B306">
        <v>2337651</v>
      </c>
      <c r="C306" t="s">
        <v>210</v>
      </c>
      <c r="D306" t="s">
        <v>842</v>
      </c>
      <c r="E306" t="s">
        <v>243</v>
      </c>
      <c r="F306" t="s">
        <v>867</v>
      </c>
      <c r="H306" t="s">
        <v>238</v>
      </c>
      <c r="I306" t="s">
        <v>218</v>
      </c>
      <c r="K306">
        <v>48</v>
      </c>
      <c r="L306">
        <v>57</v>
      </c>
      <c r="M306">
        <v>61</v>
      </c>
      <c r="N306">
        <v>22</v>
      </c>
      <c r="O306">
        <v>3</v>
      </c>
      <c r="P306">
        <v>4</v>
      </c>
      <c r="T306">
        <v>37000</v>
      </c>
      <c r="U306">
        <v>0.69</v>
      </c>
      <c r="V306">
        <v>224</v>
      </c>
      <c r="W306">
        <v>245.07658643330001</v>
      </c>
      <c r="X306">
        <v>84</v>
      </c>
      <c r="AA306">
        <v>80</v>
      </c>
      <c r="AO306" s="3">
        <v>40567</v>
      </c>
      <c r="AP306" s="3">
        <v>43899</v>
      </c>
      <c r="AQ306" t="s">
        <v>255</v>
      </c>
      <c r="AR306" t="s">
        <v>868</v>
      </c>
    </row>
    <row r="307" spans="1:44" hidden="1" x14ac:dyDescent="0.3">
      <c r="A307" t="b">
        <f>AND($H307="Heat Pump",$K307&lt;=Summary!$B$3)</f>
        <v>0</v>
      </c>
      <c r="B307">
        <v>2356018</v>
      </c>
      <c r="C307" t="s">
        <v>210</v>
      </c>
      <c r="D307" t="s">
        <v>842</v>
      </c>
      <c r="E307" t="s">
        <v>869</v>
      </c>
      <c r="F307" t="s">
        <v>869</v>
      </c>
      <c r="H307" t="s">
        <v>213</v>
      </c>
      <c r="I307" t="s">
        <v>214</v>
      </c>
      <c r="K307">
        <v>0</v>
      </c>
      <c r="L307">
        <v>28</v>
      </c>
      <c r="M307">
        <v>1</v>
      </c>
      <c r="N307">
        <v>1</v>
      </c>
      <c r="O307">
        <v>2</v>
      </c>
      <c r="P307">
        <v>3</v>
      </c>
      <c r="T307">
        <v>160000</v>
      </c>
      <c r="U307">
        <v>0.93</v>
      </c>
      <c r="V307">
        <v>182</v>
      </c>
      <c r="Y307">
        <v>4.5999999999999996</v>
      </c>
      <c r="Z307">
        <v>4.5999999999999996</v>
      </c>
      <c r="AA307">
        <v>95</v>
      </c>
      <c r="AL307">
        <v>12</v>
      </c>
      <c r="AM307">
        <v>28</v>
      </c>
      <c r="AN307">
        <v>18</v>
      </c>
      <c r="AO307" s="3">
        <v>43862</v>
      </c>
      <c r="AP307" s="3">
        <v>43899</v>
      </c>
      <c r="AQ307" t="s">
        <v>215</v>
      </c>
      <c r="AR307" t="s">
        <v>870</v>
      </c>
    </row>
    <row r="308" spans="1:44" hidden="1" x14ac:dyDescent="0.3">
      <c r="A308" t="b">
        <f>AND($H308="Heat Pump",$K308&lt;=Summary!$B$3)</f>
        <v>0</v>
      </c>
      <c r="B308">
        <v>2356039</v>
      </c>
      <c r="C308" t="s">
        <v>210</v>
      </c>
      <c r="D308" t="s">
        <v>842</v>
      </c>
      <c r="E308" t="s">
        <v>871</v>
      </c>
      <c r="F308" t="s">
        <v>871</v>
      </c>
      <c r="H308" t="s">
        <v>213</v>
      </c>
      <c r="I308" t="s">
        <v>214</v>
      </c>
      <c r="K308">
        <v>0</v>
      </c>
      <c r="L308">
        <v>28</v>
      </c>
      <c r="M308">
        <v>1</v>
      </c>
      <c r="N308">
        <v>1</v>
      </c>
      <c r="O308">
        <v>2</v>
      </c>
      <c r="P308">
        <v>3</v>
      </c>
      <c r="T308">
        <v>180000</v>
      </c>
      <c r="U308">
        <v>0.93</v>
      </c>
      <c r="V308">
        <v>182</v>
      </c>
      <c r="Y308">
        <v>5.0999999999999996</v>
      </c>
      <c r="Z308">
        <v>5.0999999999999996</v>
      </c>
      <c r="AA308">
        <v>96</v>
      </c>
      <c r="AL308">
        <v>12</v>
      </c>
      <c r="AM308">
        <v>28</v>
      </c>
      <c r="AN308">
        <v>18</v>
      </c>
      <c r="AO308" s="3">
        <v>43862</v>
      </c>
      <c r="AP308" s="3">
        <v>43899</v>
      </c>
      <c r="AQ308" t="s">
        <v>215</v>
      </c>
      <c r="AR308" t="s">
        <v>872</v>
      </c>
    </row>
    <row r="309" spans="1:44" hidden="1" x14ac:dyDescent="0.3">
      <c r="A309" t="b">
        <f>AND($H309="Heat Pump",$K309&lt;=Summary!$B$3)</f>
        <v>0</v>
      </c>
      <c r="B309">
        <v>2356032</v>
      </c>
      <c r="C309" t="s">
        <v>210</v>
      </c>
      <c r="D309" t="s">
        <v>842</v>
      </c>
      <c r="E309" t="s">
        <v>873</v>
      </c>
      <c r="F309" t="s">
        <v>873</v>
      </c>
      <c r="H309" t="s">
        <v>213</v>
      </c>
      <c r="I309" t="s">
        <v>214</v>
      </c>
      <c r="K309">
        <v>0</v>
      </c>
      <c r="L309">
        <v>28</v>
      </c>
      <c r="M309">
        <v>1</v>
      </c>
      <c r="N309">
        <v>1</v>
      </c>
      <c r="O309">
        <v>2</v>
      </c>
      <c r="P309">
        <v>3</v>
      </c>
      <c r="T309">
        <v>199000</v>
      </c>
      <c r="U309">
        <v>0.93</v>
      </c>
      <c r="V309">
        <v>182</v>
      </c>
      <c r="Y309">
        <v>5.6</v>
      </c>
      <c r="Z309">
        <v>5.6</v>
      </c>
      <c r="AA309">
        <v>95</v>
      </c>
      <c r="AL309">
        <v>12</v>
      </c>
      <c r="AM309">
        <v>28</v>
      </c>
      <c r="AN309">
        <v>18</v>
      </c>
      <c r="AO309" s="3">
        <v>43862</v>
      </c>
      <c r="AP309" s="3">
        <v>43899</v>
      </c>
      <c r="AQ309" t="s">
        <v>215</v>
      </c>
      <c r="AR309" t="s">
        <v>874</v>
      </c>
    </row>
    <row r="310" spans="1:44" hidden="1" x14ac:dyDescent="0.3">
      <c r="A310" t="b">
        <f>AND($H310="Heat Pump",$K310&lt;=Summary!$B$3)</f>
        <v>0</v>
      </c>
      <c r="B310">
        <v>2337652</v>
      </c>
      <c r="C310" t="s">
        <v>210</v>
      </c>
      <c r="D310" t="s">
        <v>842</v>
      </c>
      <c r="E310" t="s">
        <v>243</v>
      </c>
      <c r="F310" t="s">
        <v>875</v>
      </c>
      <c r="H310" t="s">
        <v>238</v>
      </c>
      <c r="I310" t="s">
        <v>214</v>
      </c>
      <c r="K310">
        <v>38</v>
      </c>
      <c r="L310">
        <v>48</v>
      </c>
      <c r="M310">
        <v>52</v>
      </c>
      <c r="N310">
        <v>22</v>
      </c>
      <c r="O310">
        <v>3</v>
      </c>
      <c r="P310">
        <v>4</v>
      </c>
      <c r="T310">
        <v>40000</v>
      </c>
      <c r="U310">
        <v>0.66</v>
      </c>
      <c r="V310">
        <v>224</v>
      </c>
      <c r="X310">
        <v>65</v>
      </c>
      <c r="AA310">
        <v>77</v>
      </c>
      <c r="AO310" s="3">
        <v>40567</v>
      </c>
      <c r="AP310" s="3">
        <v>43899</v>
      </c>
      <c r="AQ310" t="s">
        <v>239</v>
      </c>
      <c r="AR310" t="s">
        <v>876</v>
      </c>
    </row>
    <row r="311" spans="1:44" hidden="1" x14ac:dyDescent="0.3">
      <c r="A311" t="b">
        <f>AND($H311="Heat Pump",$K311&lt;=Summary!$B$3)</f>
        <v>0</v>
      </c>
      <c r="B311">
        <v>2337653</v>
      </c>
      <c r="C311" t="s">
        <v>210</v>
      </c>
      <c r="D311" t="s">
        <v>842</v>
      </c>
      <c r="E311" t="s">
        <v>243</v>
      </c>
      <c r="F311" t="s">
        <v>877</v>
      </c>
      <c r="H311" t="s">
        <v>238</v>
      </c>
      <c r="I311" t="s">
        <v>218</v>
      </c>
      <c r="K311">
        <v>38</v>
      </c>
      <c r="L311">
        <v>48</v>
      </c>
      <c r="M311">
        <v>52</v>
      </c>
      <c r="N311">
        <v>22</v>
      </c>
      <c r="O311">
        <v>3</v>
      </c>
      <c r="P311">
        <v>4</v>
      </c>
      <c r="T311">
        <v>36000</v>
      </c>
      <c r="U311">
        <v>0.66</v>
      </c>
      <c r="V311">
        <v>224</v>
      </c>
      <c r="W311">
        <v>245.07658643330001</v>
      </c>
      <c r="X311">
        <v>65</v>
      </c>
      <c r="AA311">
        <v>77</v>
      </c>
      <c r="AO311" s="3">
        <v>40567</v>
      </c>
      <c r="AP311" s="3">
        <v>43899</v>
      </c>
      <c r="AQ311" t="s">
        <v>239</v>
      </c>
      <c r="AR311" t="s">
        <v>878</v>
      </c>
    </row>
    <row r="312" spans="1:44" hidden="1" x14ac:dyDescent="0.3">
      <c r="A312" t="b">
        <f>AND($H312="Heat Pump",$K312&lt;=Summary!$B$3)</f>
        <v>0</v>
      </c>
      <c r="B312">
        <v>2337644</v>
      </c>
      <c r="C312" t="s">
        <v>210</v>
      </c>
      <c r="D312" t="s">
        <v>842</v>
      </c>
      <c r="E312" t="s">
        <v>243</v>
      </c>
      <c r="F312" t="s">
        <v>879</v>
      </c>
      <c r="H312" t="s">
        <v>238</v>
      </c>
      <c r="I312" t="s">
        <v>214</v>
      </c>
      <c r="K312">
        <v>38</v>
      </c>
      <c r="L312">
        <v>58</v>
      </c>
      <c r="M312">
        <v>62</v>
      </c>
      <c r="N312">
        <v>20</v>
      </c>
      <c r="O312">
        <v>3</v>
      </c>
      <c r="P312">
        <v>4</v>
      </c>
      <c r="T312">
        <v>40000</v>
      </c>
      <c r="U312">
        <v>0.64</v>
      </c>
      <c r="V312">
        <v>224</v>
      </c>
      <c r="X312">
        <v>70</v>
      </c>
      <c r="AA312">
        <v>73</v>
      </c>
      <c r="AO312" s="3">
        <v>40567</v>
      </c>
      <c r="AP312" s="3">
        <v>43864</v>
      </c>
      <c r="AQ312" t="s">
        <v>239</v>
      </c>
      <c r="AR312" t="s">
        <v>880</v>
      </c>
    </row>
    <row r="313" spans="1:44" hidden="1" x14ac:dyDescent="0.3">
      <c r="A313" t="b">
        <f>AND($H313="Heat Pump",$K313&lt;=Summary!$B$3)</f>
        <v>0</v>
      </c>
      <c r="B313">
        <v>2337645</v>
      </c>
      <c r="C313" t="s">
        <v>210</v>
      </c>
      <c r="D313" t="s">
        <v>842</v>
      </c>
      <c r="E313" t="s">
        <v>243</v>
      </c>
      <c r="F313" t="s">
        <v>881</v>
      </c>
      <c r="H313" t="s">
        <v>238</v>
      </c>
      <c r="I313" t="s">
        <v>218</v>
      </c>
      <c r="K313">
        <v>38</v>
      </c>
      <c r="L313">
        <v>58</v>
      </c>
      <c r="M313">
        <v>62</v>
      </c>
      <c r="N313">
        <v>20</v>
      </c>
      <c r="O313">
        <v>3</v>
      </c>
      <c r="P313">
        <v>4</v>
      </c>
      <c r="T313">
        <v>36000</v>
      </c>
      <c r="U313">
        <v>0.64</v>
      </c>
      <c r="V313">
        <v>224</v>
      </c>
      <c r="W313">
        <v>245.07658643330001</v>
      </c>
      <c r="X313">
        <v>70</v>
      </c>
      <c r="AA313">
        <v>73</v>
      </c>
      <c r="AO313" s="3">
        <v>40567</v>
      </c>
      <c r="AP313" s="3">
        <v>43864</v>
      </c>
      <c r="AQ313" t="s">
        <v>239</v>
      </c>
      <c r="AR313" t="s">
        <v>882</v>
      </c>
    </row>
    <row r="314" spans="1:44" hidden="1" x14ac:dyDescent="0.3">
      <c r="A314" t="b">
        <f>AND($H314="Heat Pump",$K314&lt;=Summary!$B$3)</f>
        <v>0</v>
      </c>
      <c r="B314">
        <v>2337656</v>
      </c>
      <c r="C314" t="s">
        <v>210</v>
      </c>
      <c r="D314" t="s">
        <v>842</v>
      </c>
      <c r="E314" t="s">
        <v>243</v>
      </c>
      <c r="F314" t="s">
        <v>883</v>
      </c>
      <c r="H314" t="s">
        <v>238</v>
      </c>
      <c r="I314" t="s">
        <v>214</v>
      </c>
      <c r="K314">
        <v>49</v>
      </c>
      <c r="L314">
        <v>49</v>
      </c>
      <c r="M314">
        <v>56</v>
      </c>
      <c r="N314">
        <v>24</v>
      </c>
      <c r="O314">
        <v>3</v>
      </c>
      <c r="P314">
        <v>4</v>
      </c>
      <c r="T314">
        <v>40000</v>
      </c>
      <c r="U314">
        <v>0.69</v>
      </c>
      <c r="V314">
        <v>224</v>
      </c>
      <c r="X314">
        <v>78</v>
      </c>
      <c r="AA314">
        <v>79</v>
      </c>
      <c r="AO314" s="3">
        <v>41352</v>
      </c>
      <c r="AP314" s="3">
        <v>43870</v>
      </c>
      <c r="AQ314" t="s">
        <v>239</v>
      </c>
      <c r="AR314" t="s">
        <v>884</v>
      </c>
    </row>
    <row r="315" spans="1:44" hidden="1" x14ac:dyDescent="0.3">
      <c r="A315" t="b">
        <f>AND($H315="Heat Pump",$K315&lt;=Summary!$B$3)</f>
        <v>0</v>
      </c>
      <c r="B315">
        <v>2337648</v>
      </c>
      <c r="C315" t="s">
        <v>210</v>
      </c>
      <c r="D315" t="s">
        <v>842</v>
      </c>
      <c r="E315" t="s">
        <v>243</v>
      </c>
      <c r="F315" t="s">
        <v>885</v>
      </c>
      <c r="H315" t="s">
        <v>238</v>
      </c>
      <c r="I315" t="s">
        <v>214</v>
      </c>
      <c r="K315">
        <v>48</v>
      </c>
      <c r="L315">
        <v>57</v>
      </c>
      <c r="M315">
        <v>61</v>
      </c>
      <c r="N315">
        <v>22</v>
      </c>
      <c r="O315">
        <v>3</v>
      </c>
      <c r="P315">
        <v>4</v>
      </c>
      <c r="T315">
        <v>40000</v>
      </c>
      <c r="U315">
        <v>0.69</v>
      </c>
      <c r="V315">
        <v>224</v>
      </c>
      <c r="X315">
        <v>84</v>
      </c>
      <c r="AA315">
        <v>80</v>
      </c>
      <c r="AO315" s="3">
        <v>40567</v>
      </c>
      <c r="AP315" s="3">
        <v>43899</v>
      </c>
      <c r="AQ315" t="s">
        <v>239</v>
      </c>
      <c r="AR315" t="s">
        <v>886</v>
      </c>
    </row>
    <row r="316" spans="1:44" hidden="1" x14ac:dyDescent="0.3">
      <c r="A316" t="b">
        <f>AND($H316="Heat Pump",$K316&lt;=Summary!$B$3)</f>
        <v>0</v>
      </c>
      <c r="B316">
        <v>2337649</v>
      </c>
      <c r="C316" t="s">
        <v>210</v>
      </c>
      <c r="D316" t="s">
        <v>842</v>
      </c>
      <c r="E316" t="s">
        <v>243</v>
      </c>
      <c r="F316" t="s">
        <v>887</v>
      </c>
      <c r="H316" t="s">
        <v>238</v>
      </c>
      <c r="I316" t="s">
        <v>218</v>
      </c>
      <c r="K316">
        <v>48</v>
      </c>
      <c r="L316">
        <v>57</v>
      </c>
      <c r="M316">
        <v>61</v>
      </c>
      <c r="N316">
        <v>22</v>
      </c>
      <c r="O316">
        <v>3</v>
      </c>
      <c r="P316">
        <v>4</v>
      </c>
      <c r="T316">
        <v>37000</v>
      </c>
      <c r="U316">
        <v>0.69</v>
      </c>
      <c r="V316">
        <v>224</v>
      </c>
      <c r="W316">
        <v>245.07658643330001</v>
      </c>
      <c r="X316">
        <v>84</v>
      </c>
      <c r="AA316">
        <v>80</v>
      </c>
      <c r="AO316" s="3">
        <v>40567</v>
      </c>
      <c r="AP316" s="3">
        <v>43899</v>
      </c>
      <c r="AQ316" t="s">
        <v>239</v>
      </c>
      <c r="AR316" t="s">
        <v>888</v>
      </c>
    </row>
    <row r="317" spans="1:44" hidden="1" x14ac:dyDescent="0.3">
      <c r="A317" t="b">
        <f>AND($H317="Heat Pump",$K317&lt;=Summary!$B$3)</f>
        <v>0</v>
      </c>
      <c r="B317">
        <v>2335061</v>
      </c>
      <c r="C317" t="s">
        <v>210</v>
      </c>
      <c r="D317" t="s">
        <v>842</v>
      </c>
      <c r="E317" t="s">
        <v>889</v>
      </c>
      <c r="F317" t="s">
        <v>889</v>
      </c>
      <c r="H317" t="s">
        <v>238</v>
      </c>
      <c r="I317" t="s">
        <v>314</v>
      </c>
      <c r="J317" t="s">
        <v>622</v>
      </c>
      <c r="K317">
        <v>40</v>
      </c>
      <c r="L317">
        <v>41.4</v>
      </c>
      <c r="M317">
        <v>60.5</v>
      </c>
      <c r="N317">
        <v>18</v>
      </c>
      <c r="O317">
        <v>2</v>
      </c>
      <c r="P317">
        <v>3</v>
      </c>
      <c r="T317">
        <v>40000</v>
      </c>
      <c r="U317">
        <v>0.68</v>
      </c>
      <c r="V317">
        <v>15769</v>
      </c>
      <c r="X317">
        <v>71</v>
      </c>
      <c r="AA317">
        <v>0.84</v>
      </c>
      <c r="AL317">
        <v>22</v>
      </c>
      <c r="AM317">
        <v>58.3</v>
      </c>
      <c r="AN317">
        <v>22</v>
      </c>
      <c r="AO317" s="3">
        <v>43525</v>
      </c>
      <c r="AP317" s="3">
        <v>43546</v>
      </c>
      <c r="AQ317" t="s">
        <v>255</v>
      </c>
      <c r="AR317" t="s">
        <v>890</v>
      </c>
    </row>
    <row r="318" spans="1:44" hidden="1" x14ac:dyDescent="0.3">
      <c r="A318" t="b">
        <f>AND($H318="Heat Pump",$K318&lt;=Summary!$B$3)</f>
        <v>0</v>
      </c>
      <c r="B318">
        <v>2306249</v>
      </c>
      <c r="C318" t="s">
        <v>210</v>
      </c>
      <c r="D318" t="s">
        <v>842</v>
      </c>
      <c r="E318" t="s">
        <v>842</v>
      </c>
      <c r="F318" t="s">
        <v>891</v>
      </c>
      <c r="H318" t="s">
        <v>238</v>
      </c>
      <c r="I318" t="s">
        <v>214</v>
      </c>
      <c r="J318" t="s">
        <v>622</v>
      </c>
      <c r="K318">
        <v>50</v>
      </c>
      <c r="L318">
        <v>52</v>
      </c>
      <c r="M318">
        <v>72.3</v>
      </c>
      <c r="N318">
        <v>18</v>
      </c>
      <c r="O318">
        <v>3</v>
      </c>
      <c r="P318">
        <v>4</v>
      </c>
      <c r="T318">
        <v>62000</v>
      </c>
      <c r="AO318" s="3">
        <v>41985</v>
      </c>
      <c r="AP318" s="3">
        <v>43033</v>
      </c>
      <c r="AQ318" t="s">
        <v>255</v>
      </c>
      <c r="AR318" t="s">
        <v>892</v>
      </c>
    </row>
    <row r="319" spans="1:44" hidden="1" x14ac:dyDescent="0.3">
      <c r="A319" t="b">
        <f>AND($H319="Heat Pump",$K319&lt;=Summary!$B$3)</f>
        <v>0</v>
      </c>
      <c r="B319">
        <v>2335063</v>
      </c>
      <c r="C319" t="s">
        <v>210</v>
      </c>
      <c r="D319" t="s">
        <v>842</v>
      </c>
      <c r="E319" t="s">
        <v>893</v>
      </c>
      <c r="F319" t="s">
        <v>893</v>
      </c>
      <c r="H319" t="s">
        <v>238</v>
      </c>
      <c r="I319" t="s">
        <v>314</v>
      </c>
      <c r="J319" t="s">
        <v>622</v>
      </c>
      <c r="K319">
        <v>50</v>
      </c>
      <c r="L319">
        <v>50.6</v>
      </c>
      <c r="M319">
        <v>72.3</v>
      </c>
      <c r="N319">
        <v>18</v>
      </c>
      <c r="O319">
        <v>3</v>
      </c>
      <c r="P319">
        <v>4</v>
      </c>
      <c r="T319">
        <v>62000</v>
      </c>
      <c r="U319">
        <v>0.73</v>
      </c>
      <c r="V319">
        <v>22497</v>
      </c>
      <c r="X319">
        <v>115</v>
      </c>
      <c r="AA319">
        <v>0.82</v>
      </c>
      <c r="AL319">
        <v>56</v>
      </c>
      <c r="AM319">
        <v>68.900000000000006</v>
      </c>
      <c r="AN319">
        <v>56</v>
      </c>
      <c r="AO319" s="3">
        <v>43525</v>
      </c>
      <c r="AP319" s="3">
        <v>43546</v>
      </c>
      <c r="AQ319" t="s">
        <v>255</v>
      </c>
      <c r="AR319" t="s">
        <v>894</v>
      </c>
    </row>
    <row r="320" spans="1:44" hidden="1" x14ac:dyDescent="0.3">
      <c r="A320" t="b">
        <f>AND($H320="Heat Pump",$K320&lt;=Summary!$B$3)</f>
        <v>0</v>
      </c>
      <c r="B320">
        <v>2306250</v>
      </c>
      <c r="C320" t="s">
        <v>210</v>
      </c>
      <c r="D320" t="s">
        <v>842</v>
      </c>
      <c r="E320" t="s">
        <v>842</v>
      </c>
      <c r="F320" t="s">
        <v>895</v>
      </c>
      <c r="H320" t="s">
        <v>238</v>
      </c>
      <c r="I320" t="s">
        <v>218</v>
      </c>
      <c r="J320" t="s">
        <v>622</v>
      </c>
      <c r="K320">
        <v>50</v>
      </c>
      <c r="L320">
        <v>52</v>
      </c>
      <c r="M320">
        <v>72.3</v>
      </c>
      <c r="N320">
        <v>18</v>
      </c>
      <c r="O320">
        <v>3</v>
      </c>
      <c r="P320">
        <v>4</v>
      </c>
      <c r="T320">
        <v>62000</v>
      </c>
      <c r="AO320" s="3">
        <v>41985</v>
      </c>
      <c r="AP320" s="3">
        <v>43033</v>
      </c>
      <c r="AQ320" t="s">
        <v>255</v>
      </c>
      <c r="AR320" t="s">
        <v>896</v>
      </c>
    </row>
    <row r="321" spans="1:44" hidden="1" x14ac:dyDescent="0.3">
      <c r="A321" t="b">
        <f>AND($H321="Heat Pump",$K321&lt;=Summary!$B$3)</f>
        <v>0</v>
      </c>
      <c r="B321">
        <v>2306243</v>
      </c>
      <c r="C321" t="s">
        <v>210</v>
      </c>
      <c r="D321" t="s">
        <v>842</v>
      </c>
      <c r="E321" t="s">
        <v>842</v>
      </c>
      <c r="F321" t="s">
        <v>897</v>
      </c>
      <c r="H321" t="s">
        <v>238</v>
      </c>
      <c r="I321" t="s">
        <v>214</v>
      </c>
      <c r="J321" t="s">
        <v>622</v>
      </c>
      <c r="K321">
        <v>50</v>
      </c>
      <c r="L321">
        <v>50.6</v>
      </c>
      <c r="M321">
        <v>69.900000000000006</v>
      </c>
      <c r="N321">
        <v>18</v>
      </c>
      <c r="O321">
        <v>2</v>
      </c>
      <c r="P321">
        <v>3</v>
      </c>
      <c r="T321">
        <v>45000</v>
      </c>
      <c r="AO321" s="3">
        <v>41129</v>
      </c>
      <c r="AP321" s="3">
        <v>43033</v>
      </c>
      <c r="AQ321" t="s">
        <v>255</v>
      </c>
      <c r="AR321" t="s">
        <v>898</v>
      </c>
    </row>
    <row r="322" spans="1:44" hidden="1" x14ac:dyDescent="0.3">
      <c r="A322" t="b">
        <f>AND($H322="Heat Pump",$K322&lt;=Summary!$B$3)</f>
        <v>0</v>
      </c>
      <c r="B322">
        <v>2335062</v>
      </c>
      <c r="C322" t="s">
        <v>210</v>
      </c>
      <c r="D322" t="s">
        <v>842</v>
      </c>
      <c r="E322" t="s">
        <v>899</v>
      </c>
      <c r="F322" t="s">
        <v>899</v>
      </c>
      <c r="H322" t="s">
        <v>238</v>
      </c>
      <c r="I322" t="s">
        <v>314</v>
      </c>
      <c r="J322" t="s">
        <v>622</v>
      </c>
      <c r="K322">
        <v>50</v>
      </c>
      <c r="L322">
        <v>50.6</v>
      </c>
      <c r="M322">
        <v>69.900000000000006</v>
      </c>
      <c r="N322">
        <v>18</v>
      </c>
      <c r="O322">
        <v>2</v>
      </c>
      <c r="P322">
        <v>3</v>
      </c>
      <c r="T322">
        <v>45000</v>
      </c>
      <c r="U322">
        <v>0.72</v>
      </c>
      <c r="V322">
        <v>22497</v>
      </c>
      <c r="X322">
        <v>81</v>
      </c>
      <c r="AA322">
        <v>0.86</v>
      </c>
      <c r="AL322">
        <v>22</v>
      </c>
      <c r="AM322">
        <v>67.5</v>
      </c>
      <c r="AN322">
        <v>22</v>
      </c>
      <c r="AO322" s="3">
        <v>43525</v>
      </c>
      <c r="AP322" s="3">
        <v>43546</v>
      </c>
      <c r="AQ322" t="s">
        <v>255</v>
      </c>
      <c r="AR322" t="s">
        <v>900</v>
      </c>
    </row>
    <row r="323" spans="1:44" hidden="1" x14ac:dyDescent="0.3">
      <c r="A323" t="b">
        <f>AND($H323="Heat Pump",$K323&lt;=Summary!$B$3)</f>
        <v>0</v>
      </c>
      <c r="B323">
        <v>2306244</v>
      </c>
      <c r="C323" t="s">
        <v>210</v>
      </c>
      <c r="D323" t="s">
        <v>842</v>
      </c>
      <c r="E323" t="s">
        <v>842</v>
      </c>
      <c r="F323" t="s">
        <v>901</v>
      </c>
      <c r="H323" t="s">
        <v>238</v>
      </c>
      <c r="I323" t="s">
        <v>218</v>
      </c>
      <c r="J323" t="s">
        <v>622</v>
      </c>
      <c r="K323">
        <v>50</v>
      </c>
      <c r="L323">
        <v>50.6</v>
      </c>
      <c r="M323">
        <v>69.900000000000006</v>
      </c>
      <c r="N323">
        <v>18</v>
      </c>
      <c r="O323">
        <v>2</v>
      </c>
      <c r="P323">
        <v>3</v>
      </c>
      <c r="T323">
        <v>45000</v>
      </c>
      <c r="AO323" s="3">
        <v>41129</v>
      </c>
      <c r="AP323" s="3">
        <v>43033</v>
      </c>
      <c r="AQ323" t="s">
        <v>255</v>
      </c>
      <c r="AR323" t="s">
        <v>902</v>
      </c>
    </row>
    <row r="324" spans="1:44" hidden="1" x14ac:dyDescent="0.3">
      <c r="A324" t="b">
        <f>AND($H324="Heat Pump",$K324&lt;=Summary!$B$3)</f>
        <v>0</v>
      </c>
      <c r="B324">
        <v>2306259</v>
      </c>
      <c r="C324" t="s">
        <v>210</v>
      </c>
      <c r="D324" t="s">
        <v>842</v>
      </c>
      <c r="E324" t="s">
        <v>842</v>
      </c>
      <c r="F324" t="s">
        <v>903</v>
      </c>
      <c r="H324" t="s">
        <v>238</v>
      </c>
      <c r="I324" t="s">
        <v>214</v>
      </c>
      <c r="J324" t="s">
        <v>254</v>
      </c>
      <c r="K324">
        <v>40</v>
      </c>
      <c r="L324">
        <v>49.6</v>
      </c>
      <c r="M324">
        <v>59</v>
      </c>
      <c r="N324">
        <v>18</v>
      </c>
      <c r="O324">
        <v>2</v>
      </c>
      <c r="P324">
        <v>3</v>
      </c>
      <c r="T324">
        <v>40000</v>
      </c>
      <c r="AO324" s="3">
        <v>41368</v>
      </c>
      <c r="AP324" s="3">
        <v>43033</v>
      </c>
      <c r="AQ324" t="s">
        <v>255</v>
      </c>
      <c r="AR324" t="s">
        <v>904</v>
      </c>
    </row>
    <row r="325" spans="1:44" hidden="1" x14ac:dyDescent="0.3">
      <c r="A325" t="b">
        <f>AND($H325="Heat Pump",$K325&lt;=Summary!$B$3)</f>
        <v>0</v>
      </c>
      <c r="B325">
        <v>2306260</v>
      </c>
      <c r="C325" t="s">
        <v>210</v>
      </c>
      <c r="D325" t="s">
        <v>842</v>
      </c>
      <c r="E325" t="s">
        <v>842</v>
      </c>
      <c r="F325" t="s">
        <v>905</v>
      </c>
      <c r="H325" t="s">
        <v>238</v>
      </c>
      <c r="I325" t="s">
        <v>218</v>
      </c>
      <c r="J325" t="s">
        <v>254</v>
      </c>
      <c r="K325">
        <v>40</v>
      </c>
      <c r="L325">
        <v>49.6</v>
      </c>
      <c r="M325">
        <v>59</v>
      </c>
      <c r="N325">
        <v>18</v>
      </c>
      <c r="O325">
        <v>2</v>
      </c>
      <c r="P325">
        <v>3</v>
      </c>
      <c r="T325">
        <v>40000</v>
      </c>
      <c r="AO325" s="3">
        <v>41368</v>
      </c>
      <c r="AP325" s="3">
        <v>43033</v>
      </c>
      <c r="AQ325" t="s">
        <v>255</v>
      </c>
      <c r="AR325" t="s">
        <v>906</v>
      </c>
    </row>
    <row r="326" spans="1:44" hidden="1" x14ac:dyDescent="0.3">
      <c r="A326" t="b">
        <f>AND($H326="Heat Pump",$K326&lt;=Summary!$B$3)</f>
        <v>0</v>
      </c>
      <c r="B326">
        <v>2306265</v>
      </c>
      <c r="C326" t="s">
        <v>210</v>
      </c>
      <c r="D326" t="s">
        <v>842</v>
      </c>
      <c r="E326" t="s">
        <v>842</v>
      </c>
      <c r="F326" t="s">
        <v>907</v>
      </c>
      <c r="H326" t="s">
        <v>238</v>
      </c>
      <c r="I326" t="s">
        <v>214</v>
      </c>
      <c r="J326" t="s">
        <v>622</v>
      </c>
      <c r="K326">
        <v>40</v>
      </c>
      <c r="L326">
        <v>59.1</v>
      </c>
      <c r="M326">
        <v>68.5</v>
      </c>
      <c r="N326">
        <v>16</v>
      </c>
      <c r="O326">
        <v>2</v>
      </c>
      <c r="P326">
        <v>3</v>
      </c>
      <c r="T326">
        <v>50000</v>
      </c>
      <c r="AO326" s="3">
        <v>41278</v>
      </c>
      <c r="AP326" s="3">
        <v>43033</v>
      </c>
      <c r="AQ326" t="s">
        <v>255</v>
      </c>
      <c r="AR326" t="s">
        <v>908</v>
      </c>
    </row>
    <row r="327" spans="1:44" hidden="1" x14ac:dyDescent="0.3">
      <c r="A327" t="b">
        <f>AND($H327="Heat Pump",$K327&lt;=Summary!$B$3)</f>
        <v>0</v>
      </c>
      <c r="B327">
        <v>2306266</v>
      </c>
      <c r="C327" t="s">
        <v>210</v>
      </c>
      <c r="D327" t="s">
        <v>842</v>
      </c>
      <c r="E327" t="s">
        <v>842</v>
      </c>
      <c r="F327" t="s">
        <v>909</v>
      </c>
      <c r="H327" t="s">
        <v>238</v>
      </c>
      <c r="I327" t="s">
        <v>218</v>
      </c>
      <c r="J327" t="s">
        <v>254</v>
      </c>
      <c r="K327">
        <v>40</v>
      </c>
      <c r="L327">
        <v>59.1</v>
      </c>
      <c r="M327">
        <v>68.5</v>
      </c>
      <c r="N327">
        <v>16</v>
      </c>
      <c r="O327">
        <v>2</v>
      </c>
      <c r="P327">
        <v>3</v>
      </c>
      <c r="T327">
        <v>50000</v>
      </c>
      <c r="AO327" s="3">
        <v>41278</v>
      </c>
      <c r="AP327" s="3">
        <v>43033</v>
      </c>
      <c r="AQ327" t="s">
        <v>255</v>
      </c>
      <c r="AR327" t="s">
        <v>910</v>
      </c>
    </row>
    <row r="328" spans="1:44" hidden="1" x14ac:dyDescent="0.3">
      <c r="A328" t="b">
        <f>AND($H328="Heat Pump",$K328&lt;=Summary!$B$3)</f>
        <v>0</v>
      </c>
      <c r="B328">
        <v>2306285</v>
      </c>
      <c r="C328" t="s">
        <v>210</v>
      </c>
      <c r="D328" t="s">
        <v>842</v>
      </c>
      <c r="E328" t="s">
        <v>842</v>
      </c>
      <c r="F328" t="s">
        <v>911</v>
      </c>
      <c r="H328" t="s">
        <v>238</v>
      </c>
      <c r="I328" t="s">
        <v>214</v>
      </c>
      <c r="J328" t="s">
        <v>254</v>
      </c>
      <c r="K328">
        <v>50</v>
      </c>
      <c r="L328">
        <v>52</v>
      </c>
      <c r="M328">
        <v>61.4</v>
      </c>
      <c r="N328">
        <v>20</v>
      </c>
      <c r="O328">
        <v>3</v>
      </c>
      <c r="P328">
        <v>4</v>
      </c>
      <c r="T328">
        <v>62000</v>
      </c>
      <c r="AO328" s="3">
        <v>41365</v>
      </c>
      <c r="AP328" s="3">
        <v>43033</v>
      </c>
      <c r="AQ328" t="s">
        <v>255</v>
      </c>
      <c r="AR328" t="s">
        <v>912</v>
      </c>
    </row>
    <row r="329" spans="1:44" hidden="1" x14ac:dyDescent="0.3">
      <c r="A329" t="b">
        <f>AND($H329="Heat Pump",$K329&lt;=Summary!$B$3)</f>
        <v>0</v>
      </c>
      <c r="B329">
        <v>2306286</v>
      </c>
      <c r="C329" t="s">
        <v>210</v>
      </c>
      <c r="D329" t="s">
        <v>842</v>
      </c>
      <c r="E329" t="s">
        <v>842</v>
      </c>
      <c r="F329" t="s">
        <v>913</v>
      </c>
      <c r="H329" t="s">
        <v>238</v>
      </c>
      <c r="I329" t="s">
        <v>218</v>
      </c>
      <c r="J329" t="s">
        <v>254</v>
      </c>
      <c r="K329">
        <v>50</v>
      </c>
      <c r="L329">
        <v>52</v>
      </c>
      <c r="M329">
        <v>61.4</v>
      </c>
      <c r="N329">
        <v>20</v>
      </c>
      <c r="O329">
        <v>3</v>
      </c>
      <c r="P329">
        <v>4</v>
      </c>
      <c r="T329">
        <v>62000</v>
      </c>
      <c r="AO329" s="3">
        <v>41365</v>
      </c>
      <c r="AP329" s="3">
        <v>43033</v>
      </c>
      <c r="AQ329" t="s">
        <v>255</v>
      </c>
      <c r="AR329" t="s">
        <v>914</v>
      </c>
    </row>
    <row r="330" spans="1:44" hidden="1" x14ac:dyDescent="0.3">
      <c r="A330" t="b">
        <f>AND($H330="Heat Pump",$K330&lt;=Summary!$B$3)</f>
        <v>0</v>
      </c>
      <c r="B330">
        <v>2306271</v>
      </c>
      <c r="C330" t="s">
        <v>210</v>
      </c>
      <c r="D330" t="s">
        <v>842</v>
      </c>
      <c r="E330" t="s">
        <v>842</v>
      </c>
      <c r="F330" t="s">
        <v>915</v>
      </c>
      <c r="H330" t="s">
        <v>238</v>
      </c>
      <c r="I330" t="s">
        <v>214</v>
      </c>
      <c r="J330" t="s">
        <v>254</v>
      </c>
      <c r="K330">
        <v>50</v>
      </c>
      <c r="L330">
        <v>58.8</v>
      </c>
      <c r="M330">
        <v>60.1</v>
      </c>
      <c r="N330">
        <v>20</v>
      </c>
      <c r="O330">
        <v>2</v>
      </c>
      <c r="P330">
        <v>3</v>
      </c>
      <c r="T330">
        <v>40000</v>
      </c>
      <c r="AO330" s="3">
        <v>41278</v>
      </c>
      <c r="AP330" s="3">
        <v>43033</v>
      </c>
      <c r="AQ330" t="s">
        <v>255</v>
      </c>
      <c r="AR330" t="s">
        <v>916</v>
      </c>
    </row>
    <row r="331" spans="1:44" hidden="1" x14ac:dyDescent="0.3">
      <c r="A331" t="b">
        <f>AND($H331="Heat Pump",$K331&lt;=Summary!$B$3)</f>
        <v>0</v>
      </c>
      <c r="B331">
        <v>2306272</v>
      </c>
      <c r="C331" t="s">
        <v>210</v>
      </c>
      <c r="D331" t="s">
        <v>842</v>
      </c>
      <c r="E331" t="s">
        <v>842</v>
      </c>
      <c r="F331" t="s">
        <v>917</v>
      </c>
      <c r="H331" t="s">
        <v>238</v>
      </c>
      <c r="I331" t="s">
        <v>218</v>
      </c>
      <c r="J331" t="s">
        <v>254</v>
      </c>
      <c r="K331">
        <v>50</v>
      </c>
      <c r="L331">
        <v>58.8</v>
      </c>
      <c r="M331">
        <v>60.1</v>
      </c>
      <c r="N331">
        <v>20</v>
      </c>
      <c r="O331">
        <v>2</v>
      </c>
      <c r="P331">
        <v>3</v>
      </c>
      <c r="T331">
        <v>40000</v>
      </c>
      <c r="AO331" s="3">
        <v>41278</v>
      </c>
      <c r="AP331" s="3">
        <v>43033</v>
      </c>
      <c r="AQ331" t="s">
        <v>255</v>
      </c>
      <c r="AR331" t="s">
        <v>918</v>
      </c>
    </row>
    <row r="332" spans="1:44" hidden="1" x14ac:dyDescent="0.3">
      <c r="A332" t="b">
        <f>AND($H332="Heat Pump",$K332&lt;=Summary!$B$3)</f>
        <v>0</v>
      </c>
      <c r="B332">
        <v>2306278</v>
      </c>
      <c r="C332" t="s">
        <v>210</v>
      </c>
      <c r="D332" t="s">
        <v>842</v>
      </c>
      <c r="E332" t="s">
        <v>842</v>
      </c>
      <c r="F332" t="s">
        <v>919</v>
      </c>
      <c r="H332" t="s">
        <v>238</v>
      </c>
      <c r="I332" t="s">
        <v>214</v>
      </c>
      <c r="J332" t="s">
        <v>254</v>
      </c>
      <c r="K332">
        <v>50</v>
      </c>
      <c r="L332">
        <v>58.8</v>
      </c>
      <c r="M332">
        <v>60.1</v>
      </c>
      <c r="N332">
        <v>18</v>
      </c>
      <c r="O332">
        <v>2</v>
      </c>
      <c r="P332">
        <v>3</v>
      </c>
      <c r="T332">
        <v>50000</v>
      </c>
      <c r="AO332" s="3">
        <v>41278</v>
      </c>
      <c r="AP332" s="3">
        <v>43033</v>
      </c>
      <c r="AQ332" t="s">
        <v>255</v>
      </c>
      <c r="AR332" t="s">
        <v>920</v>
      </c>
    </row>
    <row r="333" spans="1:44" hidden="1" x14ac:dyDescent="0.3">
      <c r="A333" t="b">
        <f>AND($H333="Heat Pump",$K333&lt;=Summary!$B$3)</f>
        <v>0</v>
      </c>
      <c r="B333">
        <v>2306279</v>
      </c>
      <c r="C333" t="s">
        <v>210</v>
      </c>
      <c r="D333" t="s">
        <v>842</v>
      </c>
      <c r="E333" t="s">
        <v>842</v>
      </c>
      <c r="F333" t="s">
        <v>921</v>
      </c>
      <c r="H333" t="s">
        <v>238</v>
      </c>
      <c r="I333" t="s">
        <v>218</v>
      </c>
      <c r="J333" t="s">
        <v>254</v>
      </c>
      <c r="K333">
        <v>50</v>
      </c>
      <c r="L333">
        <v>58.8</v>
      </c>
      <c r="M333">
        <v>60.1</v>
      </c>
      <c r="N333">
        <v>18</v>
      </c>
      <c r="O333">
        <v>2</v>
      </c>
      <c r="P333">
        <v>3</v>
      </c>
      <c r="T333">
        <v>50000</v>
      </c>
      <c r="AO333" s="3">
        <v>41278</v>
      </c>
      <c r="AP333" s="3">
        <v>43033</v>
      </c>
      <c r="AQ333" t="s">
        <v>255</v>
      </c>
      <c r="AR333" t="s">
        <v>922</v>
      </c>
    </row>
    <row r="334" spans="1:44" hidden="1" x14ac:dyDescent="0.3">
      <c r="A334" t="b">
        <f>AND($H334="Heat Pump",$K334&lt;=Summary!$B$3)</f>
        <v>0</v>
      </c>
      <c r="B334">
        <v>2306258</v>
      </c>
      <c r="C334" t="s">
        <v>210</v>
      </c>
      <c r="D334" t="s">
        <v>923</v>
      </c>
      <c r="E334" t="s">
        <v>923</v>
      </c>
      <c r="F334">
        <v>409.73423000000003</v>
      </c>
      <c r="H334" t="s">
        <v>238</v>
      </c>
      <c r="I334" t="s">
        <v>214</v>
      </c>
      <c r="J334" t="s">
        <v>254</v>
      </c>
      <c r="K334">
        <v>40</v>
      </c>
      <c r="L334">
        <v>49.6</v>
      </c>
      <c r="M334">
        <v>59</v>
      </c>
      <c r="N334">
        <v>18</v>
      </c>
      <c r="O334">
        <v>2</v>
      </c>
      <c r="P334">
        <v>3</v>
      </c>
      <c r="T334">
        <v>40000</v>
      </c>
      <c r="AO334" s="3">
        <v>41368</v>
      </c>
      <c r="AP334" s="3">
        <v>43033</v>
      </c>
      <c r="AQ334" t="s">
        <v>255</v>
      </c>
      <c r="AR334" t="s">
        <v>924</v>
      </c>
    </row>
    <row r="335" spans="1:44" hidden="1" x14ac:dyDescent="0.3">
      <c r="A335" t="b">
        <f>AND($H335="Heat Pump",$K335&lt;=Summary!$B$3)</f>
        <v>0</v>
      </c>
      <c r="B335">
        <v>2306275</v>
      </c>
      <c r="C335" t="s">
        <v>210</v>
      </c>
      <c r="D335" t="s">
        <v>923</v>
      </c>
      <c r="E335" t="s">
        <v>923</v>
      </c>
      <c r="F335">
        <v>409.73424</v>
      </c>
      <c r="H335" t="s">
        <v>238</v>
      </c>
      <c r="I335" t="s">
        <v>214</v>
      </c>
      <c r="J335" t="s">
        <v>254</v>
      </c>
      <c r="K335">
        <v>50</v>
      </c>
      <c r="L335">
        <v>58.8</v>
      </c>
      <c r="M335">
        <v>60.1</v>
      </c>
      <c r="N335">
        <v>20</v>
      </c>
      <c r="O335">
        <v>2</v>
      </c>
      <c r="P335">
        <v>3</v>
      </c>
      <c r="T335">
        <v>40000</v>
      </c>
      <c r="AO335" s="3">
        <v>41278</v>
      </c>
      <c r="AP335" s="3">
        <v>43033</v>
      </c>
      <c r="AQ335" t="s">
        <v>255</v>
      </c>
      <c r="AR335" t="s">
        <v>925</v>
      </c>
    </row>
    <row r="336" spans="1:44" hidden="1" x14ac:dyDescent="0.3">
      <c r="A336" t="b">
        <f>AND($H336="Heat Pump",$K336&lt;=Summary!$B$3)</f>
        <v>0</v>
      </c>
      <c r="B336">
        <v>2306282</v>
      </c>
      <c r="C336" t="s">
        <v>210</v>
      </c>
      <c r="D336" t="s">
        <v>923</v>
      </c>
      <c r="E336" t="s">
        <v>923</v>
      </c>
      <c r="F336">
        <v>409.73426999999998</v>
      </c>
      <c r="H336" t="s">
        <v>238</v>
      </c>
      <c r="I336" t="s">
        <v>214</v>
      </c>
      <c r="J336" t="s">
        <v>254</v>
      </c>
      <c r="K336">
        <v>50</v>
      </c>
      <c r="L336">
        <v>58.8</v>
      </c>
      <c r="M336">
        <v>60.1</v>
      </c>
      <c r="N336">
        <v>18</v>
      </c>
      <c r="O336">
        <v>2</v>
      </c>
      <c r="P336">
        <v>3</v>
      </c>
      <c r="T336">
        <v>50000</v>
      </c>
      <c r="AO336" s="3">
        <v>41278</v>
      </c>
      <c r="AP336" s="3">
        <v>43033</v>
      </c>
      <c r="AQ336" t="s">
        <v>255</v>
      </c>
      <c r="AR336" t="s">
        <v>926</v>
      </c>
    </row>
    <row r="337" spans="1:44" hidden="1" x14ac:dyDescent="0.3">
      <c r="A337" t="b">
        <f>AND($H337="Heat Pump",$K337&lt;=Summary!$B$3)</f>
        <v>0</v>
      </c>
      <c r="B337">
        <v>2367138</v>
      </c>
      <c r="C337" t="s">
        <v>210</v>
      </c>
      <c r="D337" t="s">
        <v>18</v>
      </c>
      <c r="E337" t="s">
        <v>224</v>
      </c>
      <c r="F337" t="s">
        <v>162</v>
      </c>
      <c r="H337" t="s">
        <v>224</v>
      </c>
      <c r="I337" t="s">
        <v>225</v>
      </c>
      <c r="K337">
        <v>46</v>
      </c>
      <c r="L337">
        <v>63</v>
      </c>
      <c r="N337">
        <v>15</v>
      </c>
      <c r="Q337">
        <v>4.5</v>
      </c>
      <c r="R337">
        <v>240</v>
      </c>
      <c r="T337">
        <v>0</v>
      </c>
      <c r="U337">
        <v>3.35</v>
      </c>
      <c r="X337">
        <v>66</v>
      </c>
      <c r="AA337">
        <v>407</v>
      </c>
      <c r="AO337" s="3">
        <v>43560</v>
      </c>
      <c r="AP337" s="3">
        <v>44113</v>
      </c>
      <c r="AQ337" t="s">
        <v>239</v>
      </c>
      <c r="AR337" t="s">
        <v>927</v>
      </c>
    </row>
    <row r="338" spans="1:44" hidden="1" x14ac:dyDescent="0.3">
      <c r="A338" t="b">
        <f>AND($H338="Heat Pump",$K338&lt;=Summary!$B$3)</f>
        <v>0</v>
      </c>
      <c r="B338">
        <v>2367137</v>
      </c>
      <c r="C338" t="s">
        <v>210</v>
      </c>
      <c r="D338" t="s">
        <v>18</v>
      </c>
      <c r="E338" t="s">
        <v>224</v>
      </c>
      <c r="F338" t="s">
        <v>163</v>
      </c>
      <c r="H338" t="s">
        <v>224</v>
      </c>
      <c r="I338" t="s">
        <v>225</v>
      </c>
      <c r="K338">
        <v>67</v>
      </c>
      <c r="L338">
        <v>61</v>
      </c>
      <c r="N338">
        <v>23</v>
      </c>
      <c r="Q338">
        <v>4.5</v>
      </c>
      <c r="R338">
        <v>240</v>
      </c>
      <c r="T338">
        <v>0</v>
      </c>
      <c r="U338">
        <v>3.42</v>
      </c>
      <c r="X338">
        <v>79</v>
      </c>
      <c r="AA338">
        <v>265</v>
      </c>
      <c r="AO338" s="3">
        <v>43560</v>
      </c>
      <c r="AP338" s="3">
        <v>44113</v>
      </c>
      <c r="AQ338" t="s">
        <v>239</v>
      </c>
      <c r="AR338" t="s">
        <v>928</v>
      </c>
    </row>
    <row r="339" spans="1:44" hidden="1" x14ac:dyDescent="0.3">
      <c r="A339" t="b">
        <f>AND($H339="Heat Pump",$K339&lt;=Summary!$B$3)</f>
        <v>0</v>
      </c>
      <c r="B339">
        <v>2367136</v>
      </c>
      <c r="C339" t="s">
        <v>210</v>
      </c>
      <c r="D339" t="s">
        <v>18</v>
      </c>
      <c r="E339" t="s">
        <v>224</v>
      </c>
      <c r="F339" t="s">
        <v>164</v>
      </c>
      <c r="H339" t="s">
        <v>224</v>
      </c>
      <c r="I339" t="s">
        <v>225</v>
      </c>
      <c r="K339">
        <v>82</v>
      </c>
      <c r="L339">
        <v>69</v>
      </c>
      <c r="N339">
        <v>27</v>
      </c>
      <c r="Q339">
        <v>4.5</v>
      </c>
      <c r="R339">
        <v>240</v>
      </c>
      <c r="T339">
        <v>0</v>
      </c>
      <c r="U339">
        <v>3.45</v>
      </c>
      <c r="X339">
        <v>84</v>
      </c>
      <c r="AA339">
        <v>233</v>
      </c>
      <c r="AO339" s="3">
        <v>43560</v>
      </c>
      <c r="AP339" s="3">
        <v>44113</v>
      </c>
      <c r="AQ339" t="s">
        <v>239</v>
      </c>
      <c r="AR339" t="s">
        <v>929</v>
      </c>
    </row>
    <row r="340" spans="1:44" hidden="1" x14ac:dyDescent="0.3">
      <c r="A340" t="b">
        <f>AND($H340="Heat Pump",$K340&lt;=Summary!$B$3)</f>
        <v>0</v>
      </c>
      <c r="B340">
        <v>2367135</v>
      </c>
      <c r="C340" t="s">
        <v>210</v>
      </c>
      <c r="D340" t="s">
        <v>18</v>
      </c>
      <c r="E340" t="s">
        <v>224</v>
      </c>
      <c r="F340" t="s">
        <v>165</v>
      </c>
      <c r="H340" t="s">
        <v>224</v>
      </c>
      <c r="I340" t="s">
        <v>225</v>
      </c>
      <c r="K340">
        <v>46</v>
      </c>
      <c r="L340">
        <v>63</v>
      </c>
      <c r="N340">
        <v>15</v>
      </c>
      <c r="Q340">
        <v>4.5</v>
      </c>
      <c r="R340">
        <v>240</v>
      </c>
      <c r="T340">
        <v>0</v>
      </c>
      <c r="U340">
        <v>3.45</v>
      </c>
      <c r="X340">
        <v>66</v>
      </c>
      <c r="AA340">
        <v>407</v>
      </c>
      <c r="AO340" s="3">
        <v>43560</v>
      </c>
      <c r="AP340" s="3">
        <v>44113</v>
      </c>
      <c r="AQ340" t="s">
        <v>239</v>
      </c>
      <c r="AR340" t="s">
        <v>930</v>
      </c>
    </row>
    <row r="341" spans="1:44" hidden="1" x14ac:dyDescent="0.3">
      <c r="A341" t="b">
        <f>AND($H341="Heat Pump",$K341&lt;=Summary!$B$3)</f>
        <v>0</v>
      </c>
      <c r="B341">
        <v>2316600</v>
      </c>
      <c r="C341" t="s">
        <v>210</v>
      </c>
      <c r="D341" t="s">
        <v>18</v>
      </c>
      <c r="E341" t="s">
        <v>227</v>
      </c>
      <c r="F341" t="s">
        <v>931</v>
      </c>
      <c r="H341" t="s">
        <v>224</v>
      </c>
      <c r="I341" t="s">
        <v>225</v>
      </c>
      <c r="K341">
        <v>46</v>
      </c>
      <c r="L341">
        <v>46</v>
      </c>
      <c r="N341">
        <v>15</v>
      </c>
      <c r="Q341">
        <v>4.5</v>
      </c>
      <c r="R341">
        <v>240</v>
      </c>
      <c r="S341">
        <v>1516</v>
      </c>
      <c r="T341">
        <v>0</v>
      </c>
      <c r="U341">
        <v>3.42</v>
      </c>
      <c r="X341">
        <v>66</v>
      </c>
      <c r="AA341">
        <v>407</v>
      </c>
      <c r="AM341">
        <v>63</v>
      </c>
      <c r="AO341" s="3">
        <v>42517</v>
      </c>
      <c r="AP341" s="3">
        <v>43565</v>
      </c>
      <c r="AQ341" t="s">
        <v>239</v>
      </c>
      <c r="AR341" t="s">
        <v>932</v>
      </c>
    </row>
    <row r="342" spans="1:44" hidden="1" x14ac:dyDescent="0.3">
      <c r="A342" t="b">
        <f>AND($H342="Heat Pump",$K342&lt;=Summary!$B$3)</f>
        <v>0</v>
      </c>
      <c r="B342">
        <v>2367134</v>
      </c>
      <c r="C342" t="s">
        <v>210</v>
      </c>
      <c r="D342" t="s">
        <v>18</v>
      </c>
      <c r="E342" t="s">
        <v>224</v>
      </c>
      <c r="F342" t="s">
        <v>166</v>
      </c>
      <c r="H342" t="s">
        <v>224</v>
      </c>
      <c r="I342" t="s">
        <v>225</v>
      </c>
      <c r="K342">
        <v>67</v>
      </c>
      <c r="L342">
        <v>61</v>
      </c>
      <c r="N342">
        <v>23</v>
      </c>
      <c r="Q342">
        <v>4.5</v>
      </c>
      <c r="R342">
        <v>240</v>
      </c>
      <c r="T342">
        <v>0</v>
      </c>
      <c r="U342">
        <v>3.45</v>
      </c>
      <c r="X342">
        <v>79</v>
      </c>
      <c r="AA342">
        <v>265</v>
      </c>
      <c r="AO342" s="3">
        <v>43560</v>
      </c>
      <c r="AP342" s="3">
        <v>44113</v>
      </c>
      <c r="AQ342" t="s">
        <v>239</v>
      </c>
      <c r="AR342" t="s">
        <v>933</v>
      </c>
    </row>
    <row r="343" spans="1:44" hidden="1" x14ac:dyDescent="0.3">
      <c r="A343" t="b">
        <f>AND($H343="Heat Pump",$K343&lt;=Summary!$B$3)</f>
        <v>0</v>
      </c>
      <c r="B343">
        <v>2316602</v>
      </c>
      <c r="C343" t="s">
        <v>210</v>
      </c>
      <c r="D343" t="s">
        <v>18</v>
      </c>
      <c r="E343" t="s">
        <v>227</v>
      </c>
      <c r="F343" t="s">
        <v>934</v>
      </c>
      <c r="H343" t="s">
        <v>224</v>
      </c>
      <c r="I343" t="s">
        <v>225</v>
      </c>
      <c r="K343">
        <v>67</v>
      </c>
      <c r="L343">
        <v>44</v>
      </c>
      <c r="N343">
        <v>23</v>
      </c>
      <c r="Q343">
        <v>4.5</v>
      </c>
      <c r="R343">
        <v>240</v>
      </c>
      <c r="S343">
        <v>1562</v>
      </c>
      <c r="T343">
        <v>0</v>
      </c>
      <c r="U343">
        <v>3</v>
      </c>
      <c r="X343">
        <v>79</v>
      </c>
      <c r="AA343">
        <v>265</v>
      </c>
      <c r="AM343">
        <v>61</v>
      </c>
      <c r="AO343" s="3">
        <v>42517</v>
      </c>
      <c r="AP343" s="3">
        <v>43565</v>
      </c>
      <c r="AQ343" t="s">
        <v>239</v>
      </c>
      <c r="AR343" t="s">
        <v>935</v>
      </c>
    </row>
    <row r="344" spans="1:44" hidden="1" x14ac:dyDescent="0.3">
      <c r="A344" t="b">
        <f>AND($H344="Heat Pump",$K344&lt;=Summary!$B$3)</f>
        <v>0</v>
      </c>
      <c r="B344">
        <v>2367133</v>
      </c>
      <c r="C344" t="s">
        <v>210</v>
      </c>
      <c r="D344" t="s">
        <v>18</v>
      </c>
      <c r="E344" t="s">
        <v>224</v>
      </c>
      <c r="F344" t="s">
        <v>167</v>
      </c>
      <c r="H344" t="s">
        <v>224</v>
      </c>
      <c r="I344" t="s">
        <v>225</v>
      </c>
      <c r="K344">
        <v>82</v>
      </c>
      <c r="L344">
        <v>69</v>
      </c>
      <c r="N344">
        <v>27</v>
      </c>
      <c r="Q344">
        <v>4.5</v>
      </c>
      <c r="R344">
        <v>240</v>
      </c>
      <c r="T344">
        <v>0</v>
      </c>
      <c r="U344">
        <v>3.45</v>
      </c>
      <c r="X344">
        <v>86</v>
      </c>
      <c r="AA344">
        <v>233</v>
      </c>
      <c r="AO344" s="3">
        <v>43560</v>
      </c>
      <c r="AP344" s="3">
        <v>44113</v>
      </c>
      <c r="AQ344" t="s">
        <v>239</v>
      </c>
      <c r="AR344" t="s">
        <v>936</v>
      </c>
    </row>
    <row r="345" spans="1:44" hidden="1" x14ac:dyDescent="0.3">
      <c r="A345" t="b">
        <f>AND($H345="Heat Pump",$K345&lt;=Summary!$B$3)</f>
        <v>0</v>
      </c>
      <c r="B345">
        <v>2316593</v>
      </c>
      <c r="C345" t="s">
        <v>210</v>
      </c>
      <c r="D345" t="s">
        <v>18</v>
      </c>
      <c r="E345" t="s">
        <v>227</v>
      </c>
      <c r="F345" t="s">
        <v>937</v>
      </c>
      <c r="H345" t="s">
        <v>224</v>
      </c>
      <c r="I345" t="s">
        <v>225</v>
      </c>
      <c r="K345">
        <v>82</v>
      </c>
      <c r="L345">
        <v>52</v>
      </c>
      <c r="N345">
        <v>23</v>
      </c>
      <c r="Q345">
        <v>4.5</v>
      </c>
      <c r="R345">
        <v>240</v>
      </c>
      <c r="S345">
        <v>1591</v>
      </c>
      <c r="T345">
        <v>0</v>
      </c>
      <c r="U345">
        <v>2.73</v>
      </c>
      <c r="X345">
        <v>84</v>
      </c>
      <c r="AA345">
        <v>233</v>
      </c>
      <c r="AM345">
        <v>69</v>
      </c>
      <c r="AO345" s="3">
        <v>42517</v>
      </c>
      <c r="AP345" s="3">
        <v>43565</v>
      </c>
      <c r="AQ345" t="s">
        <v>239</v>
      </c>
      <c r="AR345" t="s">
        <v>938</v>
      </c>
    </row>
    <row r="346" spans="1:44" hidden="1" x14ac:dyDescent="0.3">
      <c r="A346" t="b">
        <f>AND($H346="Heat Pump",$K346&lt;=Summary!$B$3)</f>
        <v>0</v>
      </c>
      <c r="B346">
        <v>2333615</v>
      </c>
      <c r="C346" t="s">
        <v>210</v>
      </c>
      <c r="D346" t="s">
        <v>18</v>
      </c>
      <c r="E346" t="s">
        <v>243</v>
      </c>
      <c r="F346" t="s">
        <v>939</v>
      </c>
      <c r="H346" t="s">
        <v>238</v>
      </c>
      <c r="I346" t="s">
        <v>218</v>
      </c>
      <c r="K346">
        <v>38</v>
      </c>
      <c r="L346">
        <v>48</v>
      </c>
      <c r="M346">
        <v>52</v>
      </c>
      <c r="N346">
        <v>22</v>
      </c>
      <c r="O346">
        <v>3</v>
      </c>
      <c r="P346">
        <v>4</v>
      </c>
      <c r="T346">
        <v>36000</v>
      </c>
      <c r="U346">
        <v>0.66</v>
      </c>
      <c r="V346">
        <v>245</v>
      </c>
      <c r="W346">
        <v>268.05251641140001</v>
      </c>
      <c r="X346">
        <v>65</v>
      </c>
      <c r="AA346">
        <v>77</v>
      </c>
      <c r="AO346" s="3">
        <v>41373</v>
      </c>
      <c r="AP346" s="3">
        <v>43511</v>
      </c>
      <c r="AQ346" t="s">
        <v>215</v>
      </c>
      <c r="AR346" t="s">
        <v>940</v>
      </c>
    </row>
    <row r="347" spans="1:44" hidden="1" x14ac:dyDescent="0.3">
      <c r="A347" t="b">
        <f>AND($H347="Heat Pump",$K347&lt;=Summary!$B$3)</f>
        <v>0</v>
      </c>
      <c r="B347">
        <v>2333614</v>
      </c>
      <c r="C347" t="s">
        <v>210</v>
      </c>
      <c r="D347" t="s">
        <v>18</v>
      </c>
      <c r="E347" t="s">
        <v>243</v>
      </c>
      <c r="F347" t="s">
        <v>941</v>
      </c>
      <c r="H347" t="s">
        <v>238</v>
      </c>
      <c r="I347" t="s">
        <v>214</v>
      </c>
      <c r="K347">
        <v>38</v>
      </c>
      <c r="L347">
        <v>48</v>
      </c>
      <c r="M347">
        <v>52</v>
      </c>
      <c r="N347">
        <v>22</v>
      </c>
      <c r="O347">
        <v>3</v>
      </c>
      <c r="P347">
        <v>4</v>
      </c>
      <c r="T347">
        <v>40000</v>
      </c>
      <c r="U347">
        <v>0.66</v>
      </c>
      <c r="V347">
        <v>224</v>
      </c>
      <c r="X347">
        <v>65</v>
      </c>
      <c r="AA347">
        <v>77</v>
      </c>
      <c r="AO347" s="3">
        <v>41373</v>
      </c>
      <c r="AP347" s="3">
        <v>43511</v>
      </c>
      <c r="AQ347" t="s">
        <v>215</v>
      </c>
      <c r="AR347" t="s">
        <v>942</v>
      </c>
    </row>
    <row r="348" spans="1:44" hidden="1" x14ac:dyDescent="0.3">
      <c r="A348" t="b">
        <f>AND($H348="Heat Pump",$K348&lt;=Summary!$B$3)</f>
        <v>0</v>
      </c>
      <c r="B348">
        <v>2356016</v>
      </c>
      <c r="C348" t="s">
        <v>210</v>
      </c>
      <c r="D348" t="s">
        <v>18</v>
      </c>
      <c r="E348" t="s">
        <v>943</v>
      </c>
      <c r="F348" t="s">
        <v>943</v>
      </c>
      <c r="H348" t="s">
        <v>213</v>
      </c>
      <c r="I348" t="s">
        <v>214</v>
      </c>
      <c r="K348">
        <v>0</v>
      </c>
      <c r="L348">
        <v>28</v>
      </c>
      <c r="M348">
        <v>1</v>
      </c>
      <c r="N348">
        <v>1</v>
      </c>
      <c r="O348">
        <v>2</v>
      </c>
      <c r="P348">
        <v>3</v>
      </c>
      <c r="T348">
        <v>160000</v>
      </c>
      <c r="U348">
        <v>0.93</v>
      </c>
      <c r="V348">
        <v>182</v>
      </c>
      <c r="Y348">
        <v>4.5999999999999996</v>
      </c>
      <c r="Z348">
        <v>4.5999999999999996</v>
      </c>
      <c r="AA348">
        <v>95</v>
      </c>
      <c r="AL348">
        <v>12</v>
      </c>
      <c r="AM348">
        <v>28</v>
      </c>
      <c r="AN348">
        <v>18</v>
      </c>
      <c r="AO348" s="3">
        <v>43862</v>
      </c>
      <c r="AP348" s="3">
        <v>43899</v>
      </c>
      <c r="AQ348" t="s">
        <v>239</v>
      </c>
      <c r="AR348" t="s">
        <v>944</v>
      </c>
    </row>
    <row r="349" spans="1:44" hidden="1" x14ac:dyDescent="0.3">
      <c r="A349" t="b">
        <f>AND($H349="Heat Pump",$K349&lt;=Summary!$B$3)</f>
        <v>0</v>
      </c>
      <c r="B349">
        <v>2356037</v>
      </c>
      <c r="C349" t="s">
        <v>210</v>
      </c>
      <c r="D349" t="s">
        <v>18</v>
      </c>
      <c r="E349" t="s">
        <v>945</v>
      </c>
      <c r="F349" t="s">
        <v>945</v>
      </c>
      <c r="H349" t="s">
        <v>213</v>
      </c>
      <c r="I349" t="s">
        <v>214</v>
      </c>
      <c r="K349">
        <v>0</v>
      </c>
      <c r="L349">
        <v>28</v>
      </c>
      <c r="M349">
        <v>1</v>
      </c>
      <c r="N349">
        <v>1</v>
      </c>
      <c r="O349">
        <v>2</v>
      </c>
      <c r="P349">
        <v>3</v>
      </c>
      <c r="T349">
        <v>180000</v>
      </c>
      <c r="U349">
        <v>0.93</v>
      </c>
      <c r="V349">
        <v>182</v>
      </c>
      <c r="Y349">
        <v>5.0999999999999996</v>
      </c>
      <c r="Z349">
        <v>5.0999999999999996</v>
      </c>
      <c r="AA349">
        <v>96</v>
      </c>
      <c r="AL349">
        <v>12</v>
      </c>
      <c r="AM349">
        <v>28</v>
      </c>
      <c r="AN349">
        <v>18</v>
      </c>
      <c r="AO349" s="3">
        <v>43862</v>
      </c>
      <c r="AP349" s="3">
        <v>43899</v>
      </c>
      <c r="AQ349" t="s">
        <v>239</v>
      </c>
      <c r="AR349" t="s">
        <v>946</v>
      </c>
    </row>
    <row r="350" spans="1:44" hidden="1" x14ac:dyDescent="0.3">
      <c r="A350" t="b">
        <f>AND($H350="Heat Pump",$K350&lt;=Summary!$B$3)</f>
        <v>0</v>
      </c>
      <c r="B350">
        <v>2356030</v>
      </c>
      <c r="C350" t="s">
        <v>210</v>
      </c>
      <c r="D350" t="s">
        <v>18</v>
      </c>
      <c r="E350" t="s">
        <v>947</v>
      </c>
      <c r="F350" t="s">
        <v>947</v>
      </c>
      <c r="H350" t="s">
        <v>213</v>
      </c>
      <c r="I350" t="s">
        <v>214</v>
      </c>
      <c r="K350">
        <v>0</v>
      </c>
      <c r="L350">
        <v>28</v>
      </c>
      <c r="M350">
        <v>1</v>
      </c>
      <c r="N350">
        <v>1</v>
      </c>
      <c r="O350">
        <v>2</v>
      </c>
      <c r="P350">
        <v>3</v>
      </c>
      <c r="T350">
        <v>199000</v>
      </c>
      <c r="U350">
        <v>0.93</v>
      </c>
      <c r="V350">
        <v>182</v>
      </c>
      <c r="Y350">
        <v>5.6</v>
      </c>
      <c r="Z350">
        <v>5.6</v>
      </c>
      <c r="AA350">
        <v>95</v>
      </c>
      <c r="AL350">
        <v>12</v>
      </c>
      <c r="AM350">
        <v>28</v>
      </c>
      <c r="AN350">
        <v>18</v>
      </c>
      <c r="AO350" s="3">
        <v>43862</v>
      </c>
      <c r="AP350" s="3">
        <v>43899</v>
      </c>
      <c r="AQ350" t="s">
        <v>239</v>
      </c>
      <c r="AR350" t="s">
        <v>948</v>
      </c>
    </row>
    <row r="351" spans="1:44" hidden="1" x14ac:dyDescent="0.3">
      <c r="A351" t="b">
        <f>AND($H351="Heat Pump",$K351&lt;=Summary!$B$3)</f>
        <v>0</v>
      </c>
      <c r="B351">
        <v>2338352</v>
      </c>
      <c r="C351" t="s">
        <v>210</v>
      </c>
      <c r="D351" t="s">
        <v>18</v>
      </c>
      <c r="E351" t="s">
        <v>949</v>
      </c>
      <c r="F351" t="s">
        <v>949</v>
      </c>
      <c r="H351" t="s">
        <v>213</v>
      </c>
      <c r="I351" t="s">
        <v>214</v>
      </c>
      <c r="K351">
        <v>0</v>
      </c>
      <c r="L351">
        <v>1</v>
      </c>
      <c r="M351">
        <v>1</v>
      </c>
      <c r="N351">
        <v>1</v>
      </c>
      <c r="O351">
        <v>3</v>
      </c>
      <c r="T351">
        <v>120000</v>
      </c>
      <c r="U351">
        <v>0.9</v>
      </c>
      <c r="Y351">
        <v>3.3</v>
      </c>
      <c r="Z351">
        <v>3.3</v>
      </c>
      <c r="AA351">
        <v>94</v>
      </c>
      <c r="AL351">
        <v>11</v>
      </c>
      <c r="AM351">
        <v>22</v>
      </c>
      <c r="AN351">
        <v>18</v>
      </c>
      <c r="AO351" s="3">
        <v>43419</v>
      </c>
      <c r="AP351" s="3">
        <v>43600</v>
      </c>
      <c r="AQ351" t="s">
        <v>215</v>
      </c>
      <c r="AR351" t="s">
        <v>950</v>
      </c>
    </row>
    <row r="352" spans="1:44" hidden="1" x14ac:dyDescent="0.3">
      <c r="A352" t="b">
        <f>AND($H352="Heat Pump",$K352&lt;=Summary!$B$3)</f>
        <v>0</v>
      </c>
      <c r="B352">
        <v>2338375</v>
      </c>
      <c r="C352" t="s">
        <v>210</v>
      </c>
      <c r="D352" t="s">
        <v>18</v>
      </c>
      <c r="E352" t="s">
        <v>951</v>
      </c>
      <c r="F352" t="s">
        <v>951</v>
      </c>
      <c r="H352" t="s">
        <v>213</v>
      </c>
      <c r="I352" t="s">
        <v>218</v>
      </c>
      <c r="K352">
        <v>1</v>
      </c>
      <c r="L352">
        <v>1</v>
      </c>
      <c r="M352">
        <v>1</v>
      </c>
      <c r="N352">
        <v>1</v>
      </c>
      <c r="O352">
        <v>3</v>
      </c>
      <c r="T352">
        <v>120000</v>
      </c>
      <c r="U352">
        <v>0.9</v>
      </c>
      <c r="Y352">
        <v>3.3</v>
      </c>
      <c r="Z352">
        <v>3.3</v>
      </c>
      <c r="AA352">
        <v>94</v>
      </c>
      <c r="AL352">
        <v>11</v>
      </c>
      <c r="AM352">
        <v>22</v>
      </c>
      <c r="AN352">
        <v>18</v>
      </c>
      <c r="AO352" s="3">
        <v>43419</v>
      </c>
      <c r="AP352" s="3">
        <v>43600</v>
      </c>
      <c r="AQ352" t="s">
        <v>215</v>
      </c>
      <c r="AR352" t="s">
        <v>952</v>
      </c>
    </row>
    <row r="353" spans="1:44" hidden="1" x14ac:dyDescent="0.3">
      <c r="A353" t="b">
        <f>AND($H353="Heat Pump",$K353&lt;=Summary!$B$3)</f>
        <v>0</v>
      </c>
      <c r="B353">
        <v>2338118</v>
      </c>
      <c r="C353" t="s">
        <v>210</v>
      </c>
      <c r="D353" t="s">
        <v>18</v>
      </c>
      <c r="E353" t="s">
        <v>953</v>
      </c>
      <c r="F353" t="s">
        <v>953</v>
      </c>
      <c r="H353" t="s">
        <v>213</v>
      </c>
      <c r="I353" t="s">
        <v>214</v>
      </c>
      <c r="K353">
        <v>0</v>
      </c>
      <c r="L353">
        <v>1</v>
      </c>
      <c r="M353">
        <v>1</v>
      </c>
      <c r="N353">
        <v>1</v>
      </c>
      <c r="O353">
        <v>3</v>
      </c>
      <c r="T353">
        <v>160000</v>
      </c>
      <c r="U353">
        <v>0.94</v>
      </c>
      <c r="Y353">
        <v>4.7</v>
      </c>
      <c r="Z353">
        <v>4.7</v>
      </c>
      <c r="AA353">
        <v>97</v>
      </c>
      <c r="AL353">
        <v>11</v>
      </c>
      <c r="AM353">
        <v>22</v>
      </c>
      <c r="AN353">
        <v>18</v>
      </c>
      <c r="AO353" s="3">
        <v>43419</v>
      </c>
      <c r="AP353" s="3">
        <v>43599</v>
      </c>
      <c r="AQ353" t="s">
        <v>215</v>
      </c>
      <c r="AR353" t="s">
        <v>954</v>
      </c>
    </row>
    <row r="354" spans="1:44" hidden="1" x14ac:dyDescent="0.3">
      <c r="A354" t="b">
        <f>AND($H354="Heat Pump",$K354&lt;=Summary!$B$3)</f>
        <v>0</v>
      </c>
      <c r="B354">
        <v>2338358</v>
      </c>
      <c r="C354" t="s">
        <v>210</v>
      </c>
      <c r="D354" t="s">
        <v>18</v>
      </c>
      <c r="E354" t="s">
        <v>955</v>
      </c>
      <c r="F354" t="s">
        <v>955</v>
      </c>
      <c r="H354" t="s">
        <v>213</v>
      </c>
      <c r="I354" t="s">
        <v>218</v>
      </c>
      <c r="K354">
        <v>1</v>
      </c>
      <c r="L354">
        <v>1</v>
      </c>
      <c r="M354">
        <v>1</v>
      </c>
      <c r="N354">
        <v>1</v>
      </c>
      <c r="O354">
        <v>3</v>
      </c>
      <c r="T354">
        <v>160000</v>
      </c>
      <c r="U354">
        <v>0.94</v>
      </c>
      <c r="Y354">
        <v>4.7</v>
      </c>
      <c r="Z354">
        <v>4.7</v>
      </c>
      <c r="AA354">
        <v>97</v>
      </c>
      <c r="AL354">
        <v>11</v>
      </c>
      <c r="AM354">
        <v>22</v>
      </c>
      <c r="AN354">
        <v>18</v>
      </c>
      <c r="AO354" s="3">
        <v>43419</v>
      </c>
      <c r="AP354" s="3">
        <v>43600</v>
      </c>
      <c r="AQ354" t="s">
        <v>215</v>
      </c>
      <c r="AR354" t="s">
        <v>956</v>
      </c>
    </row>
    <row r="355" spans="1:44" hidden="1" x14ac:dyDescent="0.3">
      <c r="A355" t="b">
        <f>AND($H355="Heat Pump",$K355&lt;=Summary!$B$3)</f>
        <v>0</v>
      </c>
      <c r="B355">
        <v>2338374</v>
      </c>
      <c r="C355" t="s">
        <v>210</v>
      </c>
      <c r="D355" t="s">
        <v>18</v>
      </c>
      <c r="E355" t="s">
        <v>957</v>
      </c>
      <c r="F355" t="s">
        <v>957</v>
      </c>
      <c r="H355" t="s">
        <v>213</v>
      </c>
      <c r="I355" t="s">
        <v>214</v>
      </c>
      <c r="K355">
        <v>1</v>
      </c>
      <c r="L355">
        <v>1</v>
      </c>
      <c r="M355">
        <v>1</v>
      </c>
      <c r="N355">
        <v>1</v>
      </c>
      <c r="O355">
        <v>3</v>
      </c>
      <c r="T355">
        <v>180000</v>
      </c>
      <c r="U355">
        <v>0.95</v>
      </c>
      <c r="Y355">
        <v>5.4</v>
      </c>
      <c r="Z355">
        <v>5.4</v>
      </c>
      <c r="AA355">
        <v>97</v>
      </c>
      <c r="AL355">
        <v>11</v>
      </c>
      <c r="AM355">
        <v>22</v>
      </c>
      <c r="AN355">
        <v>18</v>
      </c>
      <c r="AO355" s="3">
        <v>43419</v>
      </c>
      <c r="AP355" s="3">
        <v>43600</v>
      </c>
      <c r="AQ355" t="s">
        <v>215</v>
      </c>
      <c r="AR355" t="s">
        <v>958</v>
      </c>
    </row>
    <row r="356" spans="1:44" hidden="1" x14ac:dyDescent="0.3">
      <c r="A356" t="b">
        <f>AND($H356="Heat Pump",$K356&lt;=Summary!$B$3)</f>
        <v>0</v>
      </c>
      <c r="B356">
        <v>2338381</v>
      </c>
      <c r="C356" t="s">
        <v>210</v>
      </c>
      <c r="D356" t="s">
        <v>18</v>
      </c>
      <c r="E356" t="s">
        <v>959</v>
      </c>
      <c r="F356" t="s">
        <v>959</v>
      </c>
      <c r="H356" t="s">
        <v>213</v>
      </c>
      <c r="I356" t="s">
        <v>218</v>
      </c>
      <c r="K356">
        <v>1</v>
      </c>
      <c r="L356">
        <v>1</v>
      </c>
      <c r="M356">
        <v>1</v>
      </c>
      <c r="N356">
        <v>1</v>
      </c>
      <c r="O356">
        <v>3</v>
      </c>
      <c r="T356">
        <v>180000</v>
      </c>
      <c r="U356">
        <v>0.95</v>
      </c>
      <c r="Y356">
        <v>5.4</v>
      </c>
      <c r="Z356">
        <v>5.4</v>
      </c>
      <c r="AA356">
        <v>97</v>
      </c>
      <c r="AL356">
        <v>11</v>
      </c>
      <c r="AM356">
        <v>22</v>
      </c>
      <c r="AN356">
        <v>18</v>
      </c>
      <c r="AO356" s="3">
        <v>43419</v>
      </c>
      <c r="AP356" s="3">
        <v>43600</v>
      </c>
      <c r="AQ356" t="s">
        <v>215</v>
      </c>
      <c r="AR356" t="s">
        <v>960</v>
      </c>
    </row>
    <row r="357" spans="1:44" hidden="1" x14ac:dyDescent="0.3">
      <c r="A357" t="b">
        <f>AND($H357="Heat Pump",$K357&lt;=Summary!$B$3)</f>
        <v>0</v>
      </c>
      <c r="B357">
        <v>2338377</v>
      </c>
      <c r="C357" t="s">
        <v>210</v>
      </c>
      <c r="D357" t="s">
        <v>18</v>
      </c>
      <c r="E357" t="s">
        <v>961</v>
      </c>
      <c r="F357" t="s">
        <v>961</v>
      </c>
      <c r="H357" t="s">
        <v>213</v>
      </c>
      <c r="I357" t="s">
        <v>214</v>
      </c>
      <c r="K357">
        <v>1</v>
      </c>
      <c r="L357">
        <v>1</v>
      </c>
      <c r="M357">
        <v>1</v>
      </c>
      <c r="N357">
        <v>1</v>
      </c>
      <c r="O357">
        <v>3</v>
      </c>
      <c r="T357">
        <v>199000</v>
      </c>
      <c r="U357">
        <v>0.93</v>
      </c>
      <c r="Y357">
        <v>5.8</v>
      </c>
      <c r="Z357">
        <v>5.8</v>
      </c>
      <c r="AA357">
        <v>96</v>
      </c>
      <c r="AL357">
        <v>11</v>
      </c>
      <c r="AM357">
        <v>22</v>
      </c>
      <c r="AN357">
        <v>18</v>
      </c>
      <c r="AO357" s="3">
        <v>43419</v>
      </c>
      <c r="AP357" s="3">
        <v>43600</v>
      </c>
      <c r="AQ357" t="s">
        <v>215</v>
      </c>
      <c r="AR357" t="s">
        <v>962</v>
      </c>
    </row>
    <row r="358" spans="1:44" hidden="1" x14ac:dyDescent="0.3">
      <c r="A358" t="b">
        <f>AND($H358="Heat Pump",$K358&lt;=Summary!$B$3)</f>
        <v>0</v>
      </c>
      <c r="B358">
        <v>2338407</v>
      </c>
      <c r="C358" t="s">
        <v>210</v>
      </c>
      <c r="D358" t="s">
        <v>18</v>
      </c>
      <c r="E358" t="s">
        <v>963</v>
      </c>
      <c r="F358" t="s">
        <v>963</v>
      </c>
      <c r="H358" t="s">
        <v>213</v>
      </c>
      <c r="I358" t="s">
        <v>218</v>
      </c>
      <c r="K358">
        <v>1</v>
      </c>
      <c r="L358">
        <v>1</v>
      </c>
      <c r="M358">
        <v>1</v>
      </c>
      <c r="N358">
        <v>1</v>
      </c>
      <c r="O358">
        <v>3</v>
      </c>
      <c r="T358">
        <v>199000</v>
      </c>
      <c r="U358">
        <v>0.93</v>
      </c>
      <c r="Y358">
        <v>5.8</v>
      </c>
      <c r="Z358">
        <v>5.8</v>
      </c>
      <c r="AA358">
        <v>96</v>
      </c>
      <c r="AL358">
        <v>11</v>
      </c>
      <c r="AM358">
        <v>22</v>
      </c>
      <c r="AN358">
        <v>18</v>
      </c>
      <c r="AO358" s="3">
        <v>43419</v>
      </c>
      <c r="AP358" s="3">
        <v>43600</v>
      </c>
      <c r="AQ358" t="s">
        <v>215</v>
      </c>
      <c r="AR358" t="s">
        <v>964</v>
      </c>
    </row>
    <row r="359" spans="1:44" hidden="1" x14ac:dyDescent="0.3">
      <c r="A359" t="b">
        <f>AND($H359="Heat Pump",$K359&lt;=Summary!$B$3)</f>
        <v>0</v>
      </c>
      <c r="B359">
        <v>2338393</v>
      </c>
      <c r="C359" t="s">
        <v>210</v>
      </c>
      <c r="D359" t="s">
        <v>18</v>
      </c>
      <c r="E359" t="s">
        <v>965</v>
      </c>
      <c r="F359" t="s">
        <v>965</v>
      </c>
      <c r="H359" t="s">
        <v>213</v>
      </c>
      <c r="I359" t="s">
        <v>214</v>
      </c>
      <c r="K359">
        <v>1</v>
      </c>
      <c r="L359">
        <v>1</v>
      </c>
      <c r="M359">
        <v>1</v>
      </c>
      <c r="N359">
        <v>1</v>
      </c>
      <c r="O359">
        <v>1</v>
      </c>
      <c r="T359">
        <v>199000</v>
      </c>
      <c r="U359">
        <v>0.93</v>
      </c>
      <c r="Y359">
        <v>5.8</v>
      </c>
      <c r="Z359">
        <v>5.8</v>
      </c>
      <c r="AA359">
        <v>96</v>
      </c>
      <c r="AL359">
        <v>11</v>
      </c>
      <c r="AM359">
        <v>22</v>
      </c>
      <c r="AN359">
        <v>18</v>
      </c>
      <c r="AO359" s="3">
        <v>43344</v>
      </c>
      <c r="AP359" s="3">
        <v>43600</v>
      </c>
      <c r="AQ359" t="s">
        <v>215</v>
      </c>
      <c r="AR359" t="s">
        <v>966</v>
      </c>
    </row>
    <row r="360" spans="1:44" hidden="1" x14ac:dyDescent="0.3">
      <c r="A360" t="b">
        <f>AND($H360="Heat Pump",$K360&lt;=Summary!$B$3)</f>
        <v>0</v>
      </c>
      <c r="B360">
        <v>2338399</v>
      </c>
      <c r="C360" t="s">
        <v>210</v>
      </c>
      <c r="D360" t="s">
        <v>18</v>
      </c>
      <c r="E360" t="s">
        <v>967</v>
      </c>
      <c r="F360" t="s">
        <v>967</v>
      </c>
      <c r="H360" t="s">
        <v>213</v>
      </c>
      <c r="I360" t="s">
        <v>218</v>
      </c>
      <c r="K360">
        <v>1</v>
      </c>
      <c r="L360">
        <v>1</v>
      </c>
      <c r="M360">
        <v>1</v>
      </c>
      <c r="N360">
        <v>1</v>
      </c>
      <c r="O360">
        <v>1</v>
      </c>
      <c r="T360">
        <v>199000</v>
      </c>
      <c r="U360">
        <v>0.93</v>
      </c>
      <c r="Y360">
        <v>5.8</v>
      </c>
      <c r="Z360">
        <v>5.8</v>
      </c>
      <c r="AA360">
        <v>96</v>
      </c>
      <c r="AL360">
        <v>11</v>
      </c>
      <c r="AM360">
        <v>22</v>
      </c>
      <c r="AN360">
        <v>18</v>
      </c>
      <c r="AO360" s="3">
        <v>43344</v>
      </c>
      <c r="AP360" s="3">
        <v>43600</v>
      </c>
      <c r="AQ360" t="s">
        <v>215</v>
      </c>
      <c r="AR360" t="s">
        <v>968</v>
      </c>
    </row>
    <row r="361" spans="1:44" hidden="1" x14ac:dyDescent="0.3">
      <c r="A361" t="b">
        <f>AND($H361="Heat Pump",$K361&lt;=Summary!$B$3)</f>
        <v>0</v>
      </c>
      <c r="B361">
        <v>2333595</v>
      </c>
      <c r="C361" t="s">
        <v>210</v>
      </c>
      <c r="D361" t="s">
        <v>18</v>
      </c>
      <c r="E361" t="s">
        <v>243</v>
      </c>
      <c r="F361" t="s">
        <v>969</v>
      </c>
      <c r="H361" t="s">
        <v>238</v>
      </c>
      <c r="I361" t="s">
        <v>218</v>
      </c>
      <c r="K361">
        <v>38</v>
      </c>
      <c r="L361">
        <v>58</v>
      </c>
      <c r="M361">
        <v>62</v>
      </c>
      <c r="N361">
        <v>20</v>
      </c>
      <c r="O361">
        <v>3</v>
      </c>
      <c r="P361">
        <v>4</v>
      </c>
      <c r="T361">
        <v>36000</v>
      </c>
      <c r="U361">
        <v>0.64</v>
      </c>
      <c r="V361">
        <v>245</v>
      </c>
      <c r="W361">
        <v>268.05251641140001</v>
      </c>
      <c r="X361">
        <v>70</v>
      </c>
      <c r="AA361">
        <v>73</v>
      </c>
      <c r="AO361" s="3">
        <v>41373</v>
      </c>
      <c r="AP361" s="3">
        <v>43511</v>
      </c>
      <c r="AQ361" t="s">
        <v>215</v>
      </c>
      <c r="AR361" t="s">
        <v>970</v>
      </c>
    </row>
    <row r="362" spans="1:44" hidden="1" x14ac:dyDescent="0.3">
      <c r="A362" t="b">
        <f>AND($H362="Heat Pump",$K362&lt;=Summary!$B$3)</f>
        <v>0</v>
      </c>
      <c r="B362">
        <v>2333605</v>
      </c>
      <c r="C362" t="s">
        <v>210</v>
      </c>
      <c r="D362" t="s">
        <v>18</v>
      </c>
      <c r="E362" t="s">
        <v>243</v>
      </c>
      <c r="F362" t="s">
        <v>971</v>
      </c>
      <c r="H362" t="s">
        <v>238</v>
      </c>
      <c r="I362" t="s">
        <v>218</v>
      </c>
      <c r="K362">
        <v>48</v>
      </c>
      <c r="L362">
        <v>57</v>
      </c>
      <c r="M362">
        <v>61</v>
      </c>
      <c r="N362">
        <v>22</v>
      </c>
      <c r="O362">
        <v>3</v>
      </c>
      <c r="P362">
        <v>4</v>
      </c>
      <c r="T362">
        <v>37000</v>
      </c>
      <c r="U362">
        <v>0.69</v>
      </c>
      <c r="V362">
        <v>224</v>
      </c>
      <c r="W362">
        <v>245.07658643330001</v>
      </c>
      <c r="X362">
        <v>84</v>
      </c>
      <c r="AA362">
        <v>80</v>
      </c>
      <c r="AO362" s="3">
        <v>41373</v>
      </c>
      <c r="AP362" s="3">
        <v>43511</v>
      </c>
      <c r="AQ362" t="s">
        <v>215</v>
      </c>
      <c r="AR362" t="s">
        <v>972</v>
      </c>
    </row>
    <row r="363" spans="1:44" hidden="1" x14ac:dyDescent="0.3">
      <c r="A363" t="b">
        <f>AND($H363="Heat Pump",$K363&lt;=Summary!$B$3)</f>
        <v>0</v>
      </c>
      <c r="B363">
        <v>2333594</v>
      </c>
      <c r="C363" t="s">
        <v>210</v>
      </c>
      <c r="D363" t="s">
        <v>18</v>
      </c>
      <c r="E363" t="s">
        <v>243</v>
      </c>
      <c r="F363" t="s">
        <v>973</v>
      </c>
      <c r="H363" t="s">
        <v>238</v>
      </c>
      <c r="I363" t="s">
        <v>214</v>
      </c>
      <c r="K363">
        <v>38</v>
      </c>
      <c r="L363">
        <v>58</v>
      </c>
      <c r="M363">
        <v>62</v>
      </c>
      <c r="N363">
        <v>20</v>
      </c>
      <c r="O363">
        <v>3</v>
      </c>
      <c r="P363">
        <v>4</v>
      </c>
      <c r="T363">
        <v>40000</v>
      </c>
      <c r="U363">
        <v>0.64</v>
      </c>
      <c r="V363">
        <v>224</v>
      </c>
      <c r="X363">
        <v>70</v>
      </c>
      <c r="AA363">
        <v>73</v>
      </c>
      <c r="AO363" s="3">
        <v>41373</v>
      </c>
      <c r="AP363" s="3">
        <v>43511</v>
      </c>
      <c r="AQ363" t="s">
        <v>215</v>
      </c>
      <c r="AR363" t="s">
        <v>974</v>
      </c>
    </row>
    <row r="364" spans="1:44" hidden="1" x14ac:dyDescent="0.3">
      <c r="A364" t="b">
        <f>AND($H364="Heat Pump",$K364&lt;=Summary!$B$3)</f>
        <v>0</v>
      </c>
      <c r="B364">
        <v>2333604</v>
      </c>
      <c r="C364" t="s">
        <v>210</v>
      </c>
      <c r="D364" t="s">
        <v>18</v>
      </c>
      <c r="E364" t="s">
        <v>243</v>
      </c>
      <c r="F364" t="s">
        <v>975</v>
      </c>
      <c r="H364" t="s">
        <v>238</v>
      </c>
      <c r="I364" t="s">
        <v>214</v>
      </c>
      <c r="K364">
        <v>48</v>
      </c>
      <c r="L364">
        <v>57</v>
      </c>
      <c r="M364">
        <v>61</v>
      </c>
      <c r="N364">
        <v>22</v>
      </c>
      <c r="O364">
        <v>3</v>
      </c>
      <c r="P364">
        <v>4</v>
      </c>
      <c r="T364">
        <v>40000</v>
      </c>
      <c r="U364">
        <v>0.69</v>
      </c>
      <c r="V364">
        <v>224</v>
      </c>
      <c r="X364">
        <v>84</v>
      </c>
      <c r="AA364">
        <v>80</v>
      </c>
      <c r="AO364" s="3">
        <v>41373</v>
      </c>
      <c r="AP364" s="3">
        <v>43511</v>
      </c>
      <c r="AQ364" t="s">
        <v>215</v>
      </c>
      <c r="AR364" t="s">
        <v>976</v>
      </c>
    </row>
    <row r="365" spans="1:44" hidden="1" x14ac:dyDescent="0.3">
      <c r="A365" t="b">
        <f>AND($H365="Heat Pump",$K365&lt;=Summary!$B$3)</f>
        <v>0</v>
      </c>
      <c r="B365">
        <v>2338353</v>
      </c>
      <c r="C365" t="s">
        <v>210</v>
      </c>
      <c r="D365" t="s">
        <v>18</v>
      </c>
      <c r="E365" t="s">
        <v>977</v>
      </c>
      <c r="F365" t="s">
        <v>977</v>
      </c>
      <c r="H365" t="s">
        <v>213</v>
      </c>
      <c r="I365" t="s">
        <v>214</v>
      </c>
      <c r="K365">
        <v>0</v>
      </c>
      <c r="L365">
        <v>1</v>
      </c>
      <c r="M365">
        <v>1</v>
      </c>
      <c r="N365">
        <v>1</v>
      </c>
      <c r="O365">
        <v>3</v>
      </c>
      <c r="T365">
        <v>120000</v>
      </c>
      <c r="U365">
        <v>0.91</v>
      </c>
      <c r="Y365">
        <v>3.5</v>
      </c>
      <c r="Z365">
        <v>3.5</v>
      </c>
      <c r="AA365">
        <v>96</v>
      </c>
      <c r="AL365">
        <v>11</v>
      </c>
      <c r="AM365">
        <v>22</v>
      </c>
      <c r="AN365">
        <v>18</v>
      </c>
      <c r="AO365" s="3">
        <v>43419</v>
      </c>
      <c r="AP365" s="3">
        <v>43600</v>
      </c>
      <c r="AQ365" t="s">
        <v>215</v>
      </c>
      <c r="AR365" t="s">
        <v>978</v>
      </c>
    </row>
    <row r="366" spans="1:44" hidden="1" x14ac:dyDescent="0.3">
      <c r="A366" t="b">
        <f>AND($H366="Heat Pump",$K366&lt;=Summary!$B$3)</f>
        <v>0</v>
      </c>
      <c r="B366">
        <v>2338373</v>
      </c>
      <c r="C366" t="s">
        <v>210</v>
      </c>
      <c r="D366" t="s">
        <v>18</v>
      </c>
      <c r="E366" t="s">
        <v>979</v>
      </c>
      <c r="F366" t="s">
        <v>979</v>
      </c>
      <c r="H366" t="s">
        <v>213</v>
      </c>
      <c r="I366" t="s">
        <v>218</v>
      </c>
      <c r="K366">
        <v>1</v>
      </c>
      <c r="L366">
        <v>1</v>
      </c>
      <c r="M366">
        <v>1</v>
      </c>
      <c r="N366">
        <v>1</v>
      </c>
      <c r="O366">
        <v>3</v>
      </c>
      <c r="T366">
        <v>120000</v>
      </c>
      <c r="U366">
        <v>0.91</v>
      </c>
      <c r="Y366">
        <v>3.5</v>
      </c>
      <c r="Z366">
        <v>3.5</v>
      </c>
      <c r="AA366">
        <v>96</v>
      </c>
      <c r="AL366">
        <v>11</v>
      </c>
      <c r="AM366">
        <v>22</v>
      </c>
      <c r="AN366">
        <v>18</v>
      </c>
      <c r="AO366" s="3">
        <v>43419</v>
      </c>
      <c r="AP366" s="3">
        <v>43600</v>
      </c>
      <c r="AQ366" t="s">
        <v>215</v>
      </c>
      <c r="AR366" t="s">
        <v>980</v>
      </c>
    </row>
    <row r="367" spans="1:44" hidden="1" x14ac:dyDescent="0.3">
      <c r="A367" t="b">
        <f>AND($H367="Heat Pump",$K367&lt;=Summary!$B$3)</f>
        <v>0</v>
      </c>
      <c r="B367">
        <v>2338376</v>
      </c>
      <c r="C367" t="s">
        <v>210</v>
      </c>
      <c r="D367" t="s">
        <v>18</v>
      </c>
      <c r="E367" t="s">
        <v>981</v>
      </c>
      <c r="F367" t="s">
        <v>981</v>
      </c>
      <c r="H367" t="s">
        <v>213</v>
      </c>
      <c r="I367" t="s">
        <v>214</v>
      </c>
      <c r="K367">
        <v>1</v>
      </c>
      <c r="L367">
        <v>1</v>
      </c>
      <c r="M367">
        <v>1</v>
      </c>
      <c r="N367">
        <v>1</v>
      </c>
      <c r="O367">
        <v>3</v>
      </c>
      <c r="T367">
        <v>160000</v>
      </c>
      <c r="U367">
        <v>0.95</v>
      </c>
      <c r="Y367">
        <v>4.7</v>
      </c>
      <c r="Z367">
        <v>4.7</v>
      </c>
      <c r="AA367">
        <v>96</v>
      </c>
      <c r="AL367">
        <v>11</v>
      </c>
      <c r="AM367">
        <v>22</v>
      </c>
      <c r="AN367">
        <v>18</v>
      </c>
      <c r="AO367" s="3">
        <v>43419</v>
      </c>
      <c r="AP367" s="3">
        <v>43600</v>
      </c>
      <c r="AQ367" t="s">
        <v>215</v>
      </c>
      <c r="AR367" t="s">
        <v>982</v>
      </c>
    </row>
    <row r="368" spans="1:44" hidden="1" x14ac:dyDescent="0.3">
      <c r="A368" t="b">
        <f>AND($H368="Heat Pump",$K368&lt;=Summary!$B$3)</f>
        <v>0</v>
      </c>
      <c r="B368">
        <v>2338378</v>
      </c>
      <c r="C368" t="s">
        <v>210</v>
      </c>
      <c r="D368" t="s">
        <v>18</v>
      </c>
      <c r="E368" t="s">
        <v>983</v>
      </c>
      <c r="F368" t="s">
        <v>983</v>
      </c>
      <c r="H368" t="s">
        <v>213</v>
      </c>
      <c r="I368" t="s">
        <v>218</v>
      </c>
      <c r="K368">
        <v>1</v>
      </c>
      <c r="L368">
        <v>1</v>
      </c>
      <c r="M368">
        <v>1</v>
      </c>
      <c r="N368">
        <v>1</v>
      </c>
      <c r="O368">
        <v>3</v>
      </c>
      <c r="T368">
        <v>160000</v>
      </c>
      <c r="U368">
        <v>0.95</v>
      </c>
      <c r="Y368">
        <v>4.7</v>
      </c>
      <c r="Z368">
        <v>4.7</v>
      </c>
      <c r="AA368">
        <v>96</v>
      </c>
      <c r="AL368">
        <v>11</v>
      </c>
      <c r="AM368">
        <v>22</v>
      </c>
      <c r="AN368">
        <v>18</v>
      </c>
      <c r="AO368" s="3">
        <v>43419</v>
      </c>
      <c r="AP368" s="3">
        <v>43600</v>
      </c>
      <c r="AQ368" t="s">
        <v>215</v>
      </c>
      <c r="AR368" t="s">
        <v>984</v>
      </c>
    </row>
    <row r="369" spans="1:44" hidden="1" x14ac:dyDescent="0.3">
      <c r="A369" t="b">
        <f>AND($H369="Heat Pump",$K369&lt;=Summary!$B$3)</f>
        <v>0</v>
      </c>
      <c r="B369">
        <v>2338351</v>
      </c>
      <c r="C369" t="s">
        <v>210</v>
      </c>
      <c r="D369" t="s">
        <v>18</v>
      </c>
      <c r="E369" t="s">
        <v>985</v>
      </c>
      <c r="F369" t="s">
        <v>985</v>
      </c>
      <c r="H369" t="s">
        <v>213</v>
      </c>
      <c r="I369" t="s">
        <v>214</v>
      </c>
      <c r="K369">
        <v>1</v>
      </c>
      <c r="L369">
        <v>1</v>
      </c>
      <c r="M369">
        <v>1</v>
      </c>
      <c r="N369">
        <v>1</v>
      </c>
      <c r="O369">
        <v>3</v>
      </c>
      <c r="T369">
        <v>180000</v>
      </c>
      <c r="U369">
        <v>0.94</v>
      </c>
      <c r="Y369">
        <v>5.3</v>
      </c>
      <c r="Z369">
        <v>5.3</v>
      </c>
      <c r="AA369">
        <v>97</v>
      </c>
      <c r="AL369">
        <v>11</v>
      </c>
      <c r="AM369">
        <v>22</v>
      </c>
      <c r="AN369">
        <v>18</v>
      </c>
      <c r="AO369" s="3">
        <v>43419</v>
      </c>
      <c r="AP369" s="3">
        <v>43600</v>
      </c>
      <c r="AQ369" t="s">
        <v>215</v>
      </c>
      <c r="AR369" t="s">
        <v>986</v>
      </c>
    </row>
    <row r="370" spans="1:44" hidden="1" x14ac:dyDescent="0.3">
      <c r="A370" t="b">
        <f>AND($H370="Heat Pump",$K370&lt;=Summary!$B$3)</f>
        <v>0</v>
      </c>
      <c r="B370">
        <v>2338404</v>
      </c>
      <c r="C370" t="s">
        <v>210</v>
      </c>
      <c r="D370" t="s">
        <v>18</v>
      </c>
      <c r="E370" t="s">
        <v>987</v>
      </c>
      <c r="F370" t="s">
        <v>987</v>
      </c>
      <c r="H370" t="s">
        <v>213</v>
      </c>
      <c r="I370" t="s">
        <v>218</v>
      </c>
      <c r="K370">
        <v>1</v>
      </c>
      <c r="L370">
        <v>1</v>
      </c>
      <c r="M370">
        <v>1</v>
      </c>
      <c r="N370">
        <v>1</v>
      </c>
      <c r="O370">
        <v>3</v>
      </c>
      <c r="T370">
        <v>180000</v>
      </c>
      <c r="U370">
        <v>0.94</v>
      </c>
      <c r="Y370">
        <v>5.3</v>
      </c>
      <c r="Z370">
        <v>5.3</v>
      </c>
      <c r="AA370">
        <v>97</v>
      </c>
      <c r="AL370">
        <v>11</v>
      </c>
      <c r="AM370">
        <v>22</v>
      </c>
      <c r="AN370">
        <v>18</v>
      </c>
      <c r="AO370" s="3">
        <v>43419</v>
      </c>
      <c r="AP370" s="3">
        <v>43600</v>
      </c>
      <c r="AQ370" t="s">
        <v>215</v>
      </c>
      <c r="AR370" t="s">
        <v>988</v>
      </c>
    </row>
    <row r="371" spans="1:44" hidden="1" x14ac:dyDescent="0.3">
      <c r="A371" t="b">
        <f>AND($H371="Heat Pump",$K371&lt;=Summary!$B$3)</f>
        <v>0</v>
      </c>
      <c r="B371">
        <v>2338406</v>
      </c>
      <c r="C371" t="s">
        <v>210</v>
      </c>
      <c r="D371" t="s">
        <v>18</v>
      </c>
      <c r="E371" t="s">
        <v>989</v>
      </c>
      <c r="F371" t="s">
        <v>989</v>
      </c>
      <c r="H371" t="s">
        <v>213</v>
      </c>
      <c r="I371" t="s">
        <v>214</v>
      </c>
      <c r="K371">
        <v>1</v>
      </c>
      <c r="L371">
        <v>1</v>
      </c>
      <c r="M371">
        <v>1</v>
      </c>
      <c r="N371">
        <v>1</v>
      </c>
      <c r="O371">
        <v>3</v>
      </c>
      <c r="T371">
        <v>199000</v>
      </c>
      <c r="U371">
        <v>0.95</v>
      </c>
      <c r="Y371">
        <v>5.8</v>
      </c>
      <c r="Z371">
        <v>5.8</v>
      </c>
      <c r="AA371">
        <v>96</v>
      </c>
      <c r="AL371">
        <v>11</v>
      </c>
      <c r="AM371">
        <v>22</v>
      </c>
      <c r="AN371">
        <v>18</v>
      </c>
      <c r="AO371" s="3">
        <v>43419</v>
      </c>
      <c r="AP371" s="3">
        <v>43600</v>
      </c>
      <c r="AQ371" t="s">
        <v>215</v>
      </c>
      <c r="AR371" t="s">
        <v>990</v>
      </c>
    </row>
    <row r="372" spans="1:44" hidden="1" x14ac:dyDescent="0.3">
      <c r="A372" t="b">
        <f>AND($H372="Heat Pump",$K372&lt;=Summary!$B$3)</f>
        <v>0</v>
      </c>
      <c r="B372">
        <v>2318261</v>
      </c>
      <c r="C372" t="s">
        <v>210</v>
      </c>
      <c r="D372" t="s">
        <v>59</v>
      </c>
      <c r="E372" t="s">
        <v>455</v>
      </c>
      <c r="F372" t="s">
        <v>991</v>
      </c>
      <c r="H372" t="s">
        <v>238</v>
      </c>
      <c r="I372" t="s">
        <v>214</v>
      </c>
      <c r="K372">
        <v>33</v>
      </c>
      <c r="L372">
        <v>49</v>
      </c>
      <c r="M372">
        <v>7</v>
      </c>
      <c r="N372">
        <v>22</v>
      </c>
      <c r="O372">
        <v>2</v>
      </c>
      <c r="T372">
        <v>100000</v>
      </c>
      <c r="U372">
        <v>0.9</v>
      </c>
      <c r="X372">
        <v>170</v>
      </c>
      <c r="AA372">
        <v>95</v>
      </c>
      <c r="AO372" s="3">
        <v>43033</v>
      </c>
      <c r="AP372" s="3">
        <v>43220</v>
      </c>
      <c r="AQ372" t="s">
        <v>239</v>
      </c>
      <c r="AR372" t="s">
        <v>992</v>
      </c>
    </row>
    <row r="373" spans="1:44" hidden="1" x14ac:dyDescent="0.3">
      <c r="A373" t="b">
        <f>AND($H373="Heat Pump",$K373&lt;=Summary!$B$3)</f>
        <v>0</v>
      </c>
      <c r="B373">
        <v>2318262</v>
      </c>
      <c r="C373" t="s">
        <v>210</v>
      </c>
      <c r="D373" t="s">
        <v>59</v>
      </c>
      <c r="E373" t="s">
        <v>455</v>
      </c>
      <c r="F373" t="s">
        <v>993</v>
      </c>
      <c r="H373" t="s">
        <v>238</v>
      </c>
      <c r="I373" t="s">
        <v>218</v>
      </c>
      <c r="K373">
        <v>33</v>
      </c>
      <c r="L373">
        <v>49</v>
      </c>
      <c r="M373">
        <v>7</v>
      </c>
      <c r="N373">
        <v>22</v>
      </c>
      <c r="O373">
        <v>2</v>
      </c>
      <c r="T373">
        <v>100000</v>
      </c>
      <c r="U373">
        <v>0.9</v>
      </c>
      <c r="X373">
        <v>170</v>
      </c>
      <c r="AA373">
        <v>95</v>
      </c>
      <c r="AO373" s="3">
        <v>43033</v>
      </c>
      <c r="AP373" s="3">
        <v>43220</v>
      </c>
      <c r="AQ373" t="s">
        <v>239</v>
      </c>
      <c r="AR373" t="s">
        <v>994</v>
      </c>
    </row>
    <row r="374" spans="1:44" hidden="1" x14ac:dyDescent="0.3">
      <c r="A374" t="b">
        <f>AND($H374="Heat Pump",$K374&lt;=Summary!$B$3)</f>
        <v>0</v>
      </c>
      <c r="B374">
        <v>2346550</v>
      </c>
      <c r="C374" t="s">
        <v>210</v>
      </c>
      <c r="D374" t="s">
        <v>59</v>
      </c>
      <c r="E374" t="s">
        <v>236</v>
      </c>
      <c r="F374" t="s">
        <v>995</v>
      </c>
      <c r="H374" t="s">
        <v>238</v>
      </c>
      <c r="I374" t="s">
        <v>214</v>
      </c>
      <c r="K374">
        <v>38</v>
      </c>
      <c r="L374">
        <v>59.1</v>
      </c>
      <c r="M374">
        <v>62.5</v>
      </c>
      <c r="N374">
        <v>20</v>
      </c>
      <c r="O374">
        <v>3</v>
      </c>
      <c r="T374">
        <v>40000</v>
      </c>
      <c r="U374">
        <v>0.68</v>
      </c>
      <c r="V374">
        <v>249</v>
      </c>
      <c r="X374">
        <v>82</v>
      </c>
      <c r="AA374">
        <v>75</v>
      </c>
      <c r="AO374" s="3">
        <v>43739</v>
      </c>
      <c r="AP374" s="3">
        <v>43854</v>
      </c>
      <c r="AQ374" t="s">
        <v>239</v>
      </c>
      <c r="AR374" t="s">
        <v>996</v>
      </c>
    </row>
    <row r="375" spans="1:44" hidden="1" x14ac:dyDescent="0.3">
      <c r="A375" t="b">
        <f>AND($H375="Heat Pump",$K375&lt;=Summary!$B$3)</f>
        <v>0</v>
      </c>
      <c r="B375">
        <v>2316550</v>
      </c>
      <c r="C375" t="s">
        <v>210</v>
      </c>
      <c r="D375" t="s">
        <v>59</v>
      </c>
      <c r="E375" t="s">
        <v>248</v>
      </c>
      <c r="F375" t="s">
        <v>997</v>
      </c>
      <c r="H375" t="s">
        <v>238</v>
      </c>
      <c r="I375" t="s">
        <v>214</v>
      </c>
      <c r="K375">
        <v>38</v>
      </c>
      <c r="L375">
        <v>58</v>
      </c>
      <c r="M375">
        <v>64</v>
      </c>
      <c r="N375">
        <v>20</v>
      </c>
      <c r="O375">
        <v>3</v>
      </c>
      <c r="T375">
        <v>40000</v>
      </c>
      <c r="U375">
        <v>0.65</v>
      </c>
      <c r="V375">
        <v>224</v>
      </c>
      <c r="X375">
        <v>68</v>
      </c>
      <c r="AA375">
        <v>73</v>
      </c>
      <c r="AO375" s="3">
        <v>42737</v>
      </c>
      <c r="AP375" s="3">
        <v>43565</v>
      </c>
      <c r="AQ375" t="s">
        <v>239</v>
      </c>
      <c r="AR375" t="s">
        <v>998</v>
      </c>
    </row>
    <row r="376" spans="1:44" hidden="1" x14ac:dyDescent="0.3">
      <c r="A376" t="b">
        <f>AND($H376="Heat Pump",$K376&lt;=Summary!$B$3)</f>
        <v>0</v>
      </c>
      <c r="B376">
        <v>2333613</v>
      </c>
      <c r="C376" t="s">
        <v>210</v>
      </c>
      <c r="D376" t="s">
        <v>59</v>
      </c>
      <c r="E376" t="s">
        <v>243</v>
      </c>
      <c r="F376" t="s">
        <v>999</v>
      </c>
      <c r="H376" t="s">
        <v>238</v>
      </c>
      <c r="I376" t="s">
        <v>218</v>
      </c>
      <c r="K376">
        <v>38</v>
      </c>
      <c r="L376">
        <v>48</v>
      </c>
      <c r="M376">
        <v>52</v>
      </c>
      <c r="N376">
        <v>22</v>
      </c>
      <c r="O376">
        <v>3</v>
      </c>
      <c r="P376">
        <v>4</v>
      </c>
      <c r="T376">
        <v>36000</v>
      </c>
      <c r="U376">
        <v>0.66</v>
      </c>
      <c r="V376">
        <v>245</v>
      </c>
      <c r="W376">
        <v>268.05251641140001</v>
      </c>
      <c r="X376">
        <v>65</v>
      </c>
      <c r="AA376">
        <v>77</v>
      </c>
      <c r="AO376" s="3">
        <v>40567</v>
      </c>
      <c r="AP376" s="3">
        <v>43511</v>
      </c>
      <c r="AQ376" t="s">
        <v>215</v>
      </c>
      <c r="AR376" t="s">
        <v>1000</v>
      </c>
    </row>
    <row r="377" spans="1:44" hidden="1" x14ac:dyDescent="0.3">
      <c r="A377" t="b">
        <f>AND($H377="Heat Pump",$K377&lt;=Summary!$B$3)</f>
        <v>0</v>
      </c>
      <c r="B377">
        <v>2333593</v>
      </c>
      <c r="C377" t="s">
        <v>210</v>
      </c>
      <c r="D377" t="s">
        <v>59</v>
      </c>
      <c r="E377" t="s">
        <v>243</v>
      </c>
      <c r="F377" t="s">
        <v>1001</v>
      </c>
      <c r="H377" t="s">
        <v>238</v>
      </c>
      <c r="I377" t="s">
        <v>218</v>
      </c>
      <c r="K377">
        <v>38</v>
      </c>
      <c r="L377">
        <v>58</v>
      </c>
      <c r="M377">
        <v>62</v>
      </c>
      <c r="N377">
        <v>20</v>
      </c>
      <c r="O377">
        <v>3</v>
      </c>
      <c r="P377">
        <v>4</v>
      </c>
      <c r="T377">
        <v>36000</v>
      </c>
      <c r="U377">
        <v>0.64</v>
      </c>
      <c r="V377">
        <v>245</v>
      </c>
      <c r="W377">
        <v>268.05251641140001</v>
      </c>
      <c r="X377">
        <v>70</v>
      </c>
      <c r="AA377">
        <v>73</v>
      </c>
      <c r="AO377" s="3">
        <v>40567</v>
      </c>
      <c r="AP377" s="3">
        <v>43511</v>
      </c>
      <c r="AQ377" t="s">
        <v>215</v>
      </c>
      <c r="AR377" t="s">
        <v>1002</v>
      </c>
    </row>
    <row r="378" spans="1:44" hidden="1" x14ac:dyDescent="0.3">
      <c r="A378" t="b">
        <f>AND($H378="Heat Pump",$K378&lt;=Summary!$B$3)</f>
        <v>0</v>
      </c>
      <c r="B378">
        <v>2338838</v>
      </c>
      <c r="C378" t="s">
        <v>210</v>
      </c>
      <c r="D378" t="s">
        <v>59</v>
      </c>
      <c r="E378" t="s">
        <v>1003</v>
      </c>
      <c r="F378" t="s">
        <v>1004</v>
      </c>
      <c r="H378" t="s">
        <v>238</v>
      </c>
      <c r="I378" t="s">
        <v>218</v>
      </c>
      <c r="K378">
        <v>38</v>
      </c>
      <c r="L378">
        <v>41.3</v>
      </c>
      <c r="M378">
        <v>60.5</v>
      </c>
      <c r="N378">
        <v>18</v>
      </c>
      <c r="O378">
        <v>2</v>
      </c>
      <c r="P378">
        <v>3</v>
      </c>
      <c r="T378">
        <v>40000</v>
      </c>
      <c r="U378">
        <v>0.68</v>
      </c>
      <c r="X378">
        <v>74</v>
      </c>
      <c r="AA378">
        <v>79</v>
      </c>
      <c r="AO378" s="3">
        <v>41129</v>
      </c>
      <c r="AP378" s="3">
        <v>43676</v>
      </c>
      <c r="AQ378" t="s">
        <v>239</v>
      </c>
      <c r="AR378" t="s">
        <v>1005</v>
      </c>
    </row>
    <row r="379" spans="1:44" hidden="1" x14ac:dyDescent="0.3">
      <c r="A379" t="b">
        <f>AND($H379="Heat Pump",$K379&lt;=Summary!$B$3)</f>
        <v>0</v>
      </c>
      <c r="B379">
        <v>2318210</v>
      </c>
      <c r="C379" t="s">
        <v>210</v>
      </c>
      <c r="D379" t="s">
        <v>59</v>
      </c>
      <c r="E379" t="s">
        <v>1006</v>
      </c>
      <c r="F379" t="s">
        <v>1006</v>
      </c>
      <c r="H379" t="s">
        <v>238</v>
      </c>
      <c r="I379" t="s">
        <v>218</v>
      </c>
      <c r="K379">
        <v>38</v>
      </c>
      <c r="L379">
        <v>41</v>
      </c>
      <c r="M379">
        <v>61</v>
      </c>
      <c r="N379">
        <v>18</v>
      </c>
      <c r="O379">
        <v>2</v>
      </c>
      <c r="P379">
        <v>3</v>
      </c>
      <c r="S379">
        <v>173</v>
      </c>
      <c r="T379">
        <v>40000</v>
      </c>
      <c r="U379">
        <v>0.68</v>
      </c>
      <c r="V379">
        <v>203</v>
      </c>
      <c r="W379">
        <v>222.10065645509999</v>
      </c>
      <c r="X379">
        <v>74</v>
      </c>
      <c r="AA379">
        <v>79</v>
      </c>
      <c r="AL379">
        <v>30</v>
      </c>
      <c r="AM379">
        <v>50</v>
      </c>
      <c r="AN379">
        <v>22</v>
      </c>
      <c r="AO379" s="3">
        <v>41129</v>
      </c>
      <c r="AP379" s="3">
        <v>43697</v>
      </c>
      <c r="AQ379" t="s">
        <v>239</v>
      </c>
      <c r="AR379" t="s">
        <v>1007</v>
      </c>
    </row>
    <row r="380" spans="1:44" hidden="1" x14ac:dyDescent="0.3">
      <c r="A380" t="b">
        <f>AND($H380="Heat Pump",$K380&lt;=Summary!$B$3)</f>
        <v>0</v>
      </c>
      <c r="B380">
        <v>2318217</v>
      </c>
      <c r="C380" t="s">
        <v>210</v>
      </c>
      <c r="D380" t="s">
        <v>59</v>
      </c>
      <c r="E380" t="s">
        <v>59</v>
      </c>
      <c r="F380" t="s">
        <v>1008</v>
      </c>
      <c r="H380" t="s">
        <v>238</v>
      </c>
      <c r="I380" t="s">
        <v>218</v>
      </c>
      <c r="K380">
        <v>38</v>
      </c>
      <c r="L380">
        <v>41</v>
      </c>
      <c r="M380">
        <v>61</v>
      </c>
      <c r="N380">
        <v>18</v>
      </c>
      <c r="O380">
        <v>2</v>
      </c>
      <c r="P380">
        <v>3</v>
      </c>
      <c r="S380">
        <v>160</v>
      </c>
      <c r="T380">
        <v>40000</v>
      </c>
      <c r="U380">
        <v>0.68</v>
      </c>
      <c r="V380">
        <v>203</v>
      </c>
      <c r="W380">
        <v>222.10065645509999</v>
      </c>
      <c r="X380">
        <v>74</v>
      </c>
      <c r="AA380">
        <v>79</v>
      </c>
      <c r="AL380">
        <v>30</v>
      </c>
      <c r="AM380">
        <v>50</v>
      </c>
      <c r="AN380">
        <v>22</v>
      </c>
      <c r="AO380" s="3">
        <v>41985</v>
      </c>
      <c r="AP380" s="3">
        <v>43600</v>
      </c>
      <c r="AQ380" t="s">
        <v>239</v>
      </c>
      <c r="AR380" t="s">
        <v>1009</v>
      </c>
    </row>
    <row r="381" spans="1:44" hidden="1" x14ac:dyDescent="0.3">
      <c r="A381" t="b">
        <f>AND($H381="Heat Pump",$K381&lt;=Summary!$B$3)</f>
        <v>0</v>
      </c>
      <c r="B381">
        <v>2338835</v>
      </c>
      <c r="C381" t="s">
        <v>210</v>
      </c>
      <c r="D381" t="s">
        <v>59</v>
      </c>
      <c r="E381" t="s">
        <v>1010</v>
      </c>
      <c r="F381" t="s">
        <v>1010</v>
      </c>
      <c r="H381" t="s">
        <v>238</v>
      </c>
      <c r="I381" t="s">
        <v>218</v>
      </c>
      <c r="K381">
        <v>38</v>
      </c>
      <c r="L381">
        <v>41.4</v>
      </c>
      <c r="M381">
        <v>59</v>
      </c>
      <c r="N381">
        <v>18</v>
      </c>
      <c r="O381">
        <v>2</v>
      </c>
      <c r="P381">
        <v>3</v>
      </c>
      <c r="T381">
        <v>40000</v>
      </c>
      <c r="U381">
        <v>0.67</v>
      </c>
      <c r="X381">
        <v>73</v>
      </c>
      <c r="AA381">
        <v>79</v>
      </c>
      <c r="AO381" s="3">
        <v>41129</v>
      </c>
      <c r="AP381" s="3">
        <v>43609</v>
      </c>
      <c r="AQ381" t="s">
        <v>239</v>
      </c>
      <c r="AR381" t="s">
        <v>1011</v>
      </c>
    </row>
    <row r="382" spans="1:44" hidden="1" x14ac:dyDescent="0.3">
      <c r="A382" t="b">
        <f>AND($H382="Heat Pump",$K382&lt;=Summary!$B$3)</f>
        <v>0</v>
      </c>
      <c r="B382">
        <v>2318122</v>
      </c>
      <c r="C382" t="s">
        <v>210</v>
      </c>
      <c r="D382" t="s">
        <v>59</v>
      </c>
      <c r="E382" t="s">
        <v>1012</v>
      </c>
      <c r="F382" t="s">
        <v>1013</v>
      </c>
      <c r="H382" t="s">
        <v>238</v>
      </c>
      <c r="I382" t="s">
        <v>218</v>
      </c>
      <c r="K382">
        <v>38</v>
      </c>
      <c r="L382">
        <v>50</v>
      </c>
      <c r="M382">
        <v>59</v>
      </c>
      <c r="N382">
        <v>18</v>
      </c>
      <c r="O382">
        <v>2</v>
      </c>
      <c r="P382">
        <v>3</v>
      </c>
      <c r="T382">
        <v>40000</v>
      </c>
      <c r="U382">
        <v>0.67</v>
      </c>
      <c r="V382">
        <v>205</v>
      </c>
      <c r="W382">
        <v>224.28884026259999</v>
      </c>
      <c r="X382">
        <v>73</v>
      </c>
      <c r="AA382">
        <v>79</v>
      </c>
      <c r="AO382" s="3">
        <v>41278</v>
      </c>
      <c r="AP382" s="3">
        <v>43565</v>
      </c>
      <c r="AQ382" t="s">
        <v>239</v>
      </c>
      <c r="AR382" t="s">
        <v>1014</v>
      </c>
    </row>
    <row r="383" spans="1:44" hidden="1" x14ac:dyDescent="0.3">
      <c r="A383" t="b">
        <f>AND($H383="Heat Pump",$K383&lt;=Summary!$B$3)</f>
        <v>0</v>
      </c>
      <c r="B383">
        <v>2318224</v>
      </c>
      <c r="C383" t="s">
        <v>210</v>
      </c>
      <c r="D383" t="s">
        <v>59</v>
      </c>
      <c r="E383" t="s">
        <v>1015</v>
      </c>
      <c r="F383" t="s">
        <v>1016</v>
      </c>
      <c r="H383" t="s">
        <v>238</v>
      </c>
      <c r="I383" t="s">
        <v>218</v>
      </c>
      <c r="K383">
        <v>38</v>
      </c>
      <c r="L383">
        <v>59</v>
      </c>
      <c r="M383">
        <v>69</v>
      </c>
      <c r="N383">
        <v>16</v>
      </c>
      <c r="O383">
        <v>2</v>
      </c>
      <c r="P383">
        <v>3</v>
      </c>
      <c r="T383">
        <v>50000</v>
      </c>
      <c r="U383">
        <v>0.7</v>
      </c>
      <c r="V383">
        <v>208</v>
      </c>
      <c r="W383">
        <v>227.57111597369999</v>
      </c>
      <c r="X383">
        <v>87</v>
      </c>
      <c r="AA383">
        <v>78</v>
      </c>
      <c r="AO383" s="3">
        <v>41278</v>
      </c>
      <c r="AP383" s="3">
        <v>43565</v>
      </c>
      <c r="AQ383" t="s">
        <v>239</v>
      </c>
      <c r="AR383" t="s">
        <v>1017</v>
      </c>
    </row>
    <row r="384" spans="1:44" hidden="1" x14ac:dyDescent="0.3">
      <c r="A384" t="b">
        <f>AND($H384="Heat Pump",$K384&lt;=Summary!$B$3)</f>
        <v>0</v>
      </c>
      <c r="B384">
        <v>2318225</v>
      </c>
      <c r="C384" t="s">
        <v>210</v>
      </c>
      <c r="D384" t="s">
        <v>59</v>
      </c>
      <c r="E384" t="s">
        <v>1018</v>
      </c>
      <c r="F384" t="s">
        <v>1019</v>
      </c>
      <c r="H384" t="s">
        <v>238</v>
      </c>
      <c r="I384" t="s">
        <v>218</v>
      </c>
      <c r="K384">
        <v>38</v>
      </c>
      <c r="L384">
        <v>59</v>
      </c>
      <c r="M384">
        <v>69</v>
      </c>
      <c r="N384">
        <v>16</v>
      </c>
      <c r="O384">
        <v>2</v>
      </c>
      <c r="P384">
        <v>3</v>
      </c>
      <c r="T384">
        <v>50000</v>
      </c>
      <c r="U384">
        <v>0.7</v>
      </c>
      <c r="V384">
        <v>208</v>
      </c>
      <c r="W384">
        <v>227.57111597369999</v>
      </c>
      <c r="X384">
        <v>87</v>
      </c>
      <c r="AA384">
        <v>78</v>
      </c>
      <c r="AO384" s="3">
        <v>41278</v>
      </c>
      <c r="AP384" s="3">
        <v>43565</v>
      </c>
      <c r="AQ384" t="s">
        <v>239</v>
      </c>
      <c r="AR384" t="s">
        <v>1020</v>
      </c>
    </row>
    <row r="385" spans="1:44" hidden="1" x14ac:dyDescent="0.3">
      <c r="A385" t="b">
        <f>AND($H385="Heat Pump",$K385&lt;=Summary!$B$3)</f>
        <v>0</v>
      </c>
      <c r="B385">
        <v>2333612</v>
      </c>
      <c r="C385" t="s">
        <v>210</v>
      </c>
      <c r="D385" t="s">
        <v>59</v>
      </c>
      <c r="E385" t="s">
        <v>243</v>
      </c>
      <c r="F385" t="s">
        <v>1021</v>
      </c>
      <c r="H385" t="s">
        <v>238</v>
      </c>
      <c r="I385" t="s">
        <v>214</v>
      </c>
      <c r="K385">
        <v>38</v>
      </c>
      <c r="L385">
        <v>48</v>
      </c>
      <c r="M385">
        <v>52</v>
      </c>
      <c r="N385">
        <v>22</v>
      </c>
      <c r="O385">
        <v>3</v>
      </c>
      <c r="P385">
        <v>4</v>
      </c>
      <c r="T385">
        <v>40000</v>
      </c>
      <c r="U385">
        <v>0.66</v>
      </c>
      <c r="V385">
        <v>224</v>
      </c>
      <c r="X385">
        <v>65</v>
      </c>
      <c r="AA385">
        <v>77</v>
      </c>
      <c r="AO385" s="3">
        <v>40567</v>
      </c>
      <c r="AP385" s="3">
        <v>43511</v>
      </c>
      <c r="AQ385" t="s">
        <v>215</v>
      </c>
      <c r="AR385" t="s">
        <v>1022</v>
      </c>
    </row>
    <row r="386" spans="1:44" hidden="1" x14ac:dyDescent="0.3">
      <c r="A386" t="b">
        <f>AND($H386="Heat Pump",$K386&lt;=Summary!$B$3)</f>
        <v>0</v>
      </c>
      <c r="B386">
        <v>2333592</v>
      </c>
      <c r="C386" t="s">
        <v>210</v>
      </c>
      <c r="D386" t="s">
        <v>59</v>
      </c>
      <c r="E386" t="s">
        <v>243</v>
      </c>
      <c r="F386" t="s">
        <v>1023</v>
      </c>
      <c r="H386" t="s">
        <v>238</v>
      </c>
      <c r="I386" t="s">
        <v>214</v>
      </c>
      <c r="K386">
        <v>38</v>
      </c>
      <c r="L386">
        <v>58</v>
      </c>
      <c r="M386">
        <v>62</v>
      </c>
      <c r="N386">
        <v>20</v>
      </c>
      <c r="O386">
        <v>3</v>
      </c>
      <c r="P386">
        <v>4</v>
      </c>
      <c r="T386">
        <v>40000</v>
      </c>
      <c r="U386">
        <v>0.64</v>
      </c>
      <c r="V386">
        <v>224</v>
      </c>
      <c r="X386">
        <v>70</v>
      </c>
      <c r="AA386">
        <v>73</v>
      </c>
      <c r="AO386" s="3">
        <v>40567</v>
      </c>
      <c r="AP386" s="3">
        <v>43511</v>
      </c>
      <c r="AQ386" t="s">
        <v>215</v>
      </c>
      <c r="AR386" t="s">
        <v>1024</v>
      </c>
    </row>
    <row r="387" spans="1:44" hidden="1" x14ac:dyDescent="0.3">
      <c r="A387" t="b">
        <f>AND($H387="Heat Pump",$K387&lt;=Summary!$B$3)</f>
        <v>0</v>
      </c>
      <c r="B387">
        <v>2316620</v>
      </c>
      <c r="C387" t="s">
        <v>210</v>
      </c>
      <c r="D387" t="s">
        <v>59</v>
      </c>
      <c r="E387" t="s">
        <v>1025</v>
      </c>
      <c r="F387" t="s">
        <v>1026</v>
      </c>
      <c r="H387" t="s">
        <v>238</v>
      </c>
      <c r="I387" t="s">
        <v>214</v>
      </c>
      <c r="K387">
        <v>38</v>
      </c>
      <c r="L387">
        <v>41</v>
      </c>
      <c r="M387">
        <v>61</v>
      </c>
      <c r="N387">
        <v>18</v>
      </c>
      <c r="O387">
        <v>2</v>
      </c>
      <c r="P387">
        <v>3</v>
      </c>
      <c r="S387">
        <v>173</v>
      </c>
      <c r="T387">
        <v>40000</v>
      </c>
      <c r="U387">
        <v>0.68</v>
      </c>
      <c r="V387">
        <v>203</v>
      </c>
      <c r="X387">
        <v>74</v>
      </c>
      <c r="AA387">
        <v>79</v>
      </c>
      <c r="AL387">
        <v>30</v>
      </c>
      <c r="AM387">
        <v>50</v>
      </c>
      <c r="AN387">
        <v>22</v>
      </c>
      <c r="AO387" s="3">
        <v>41129</v>
      </c>
      <c r="AP387" s="3">
        <v>43697</v>
      </c>
      <c r="AQ387" t="s">
        <v>239</v>
      </c>
      <c r="AR387" t="s">
        <v>1027</v>
      </c>
    </row>
    <row r="388" spans="1:44" hidden="1" x14ac:dyDescent="0.3">
      <c r="A388" t="b">
        <f>AND($H388="Heat Pump",$K388&lt;=Summary!$B$3)</f>
        <v>0</v>
      </c>
      <c r="B388">
        <v>2338822</v>
      </c>
      <c r="C388" t="s">
        <v>210</v>
      </c>
      <c r="D388" t="s">
        <v>59</v>
      </c>
      <c r="E388" t="s">
        <v>426</v>
      </c>
      <c r="F388" t="s">
        <v>1028</v>
      </c>
      <c r="H388" t="s">
        <v>238</v>
      </c>
      <c r="I388" t="s">
        <v>314</v>
      </c>
      <c r="K388">
        <v>38</v>
      </c>
      <c r="L388">
        <v>41</v>
      </c>
      <c r="M388">
        <v>61</v>
      </c>
      <c r="N388">
        <v>18</v>
      </c>
      <c r="O388">
        <v>2</v>
      </c>
      <c r="P388">
        <v>3</v>
      </c>
      <c r="T388">
        <v>40000</v>
      </c>
      <c r="U388">
        <v>0.68</v>
      </c>
      <c r="V388">
        <v>203</v>
      </c>
      <c r="X388">
        <v>74</v>
      </c>
      <c r="AA388">
        <v>79</v>
      </c>
      <c r="AO388" s="3">
        <v>43468</v>
      </c>
      <c r="AP388" s="3">
        <v>43609</v>
      </c>
      <c r="AQ388" t="s">
        <v>239</v>
      </c>
      <c r="AR388" t="s">
        <v>1029</v>
      </c>
    </row>
    <row r="389" spans="1:44" hidden="1" x14ac:dyDescent="0.3">
      <c r="A389" t="b">
        <f>AND($H389="Heat Pump",$K389&lt;=Summary!$B$3)</f>
        <v>0</v>
      </c>
      <c r="B389">
        <v>2316597</v>
      </c>
      <c r="C389" t="s">
        <v>210</v>
      </c>
      <c r="D389" t="s">
        <v>59</v>
      </c>
      <c r="E389" t="s">
        <v>59</v>
      </c>
      <c r="F389" t="s">
        <v>1030</v>
      </c>
      <c r="H389" t="s">
        <v>238</v>
      </c>
      <c r="I389" t="s">
        <v>214</v>
      </c>
      <c r="K389">
        <v>38</v>
      </c>
      <c r="L389">
        <v>41</v>
      </c>
      <c r="M389">
        <v>61</v>
      </c>
      <c r="N389">
        <v>18</v>
      </c>
      <c r="O389">
        <v>2</v>
      </c>
      <c r="P389">
        <v>3</v>
      </c>
      <c r="S389">
        <v>160</v>
      </c>
      <c r="T389">
        <v>40000</v>
      </c>
      <c r="U389">
        <v>0.68</v>
      </c>
      <c r="V389">
        <v>203</v>
      </c>
      <c r="X389">
        <v>74</v>
      </c>
      <c r="AA389">
        <v>79</v>
      </c>
      <c r="AL389">
        <v>30</v>
      </c>
      <c r="AM389">
        <v>50</v>
      </c>
      <c r="AN389">
        <v>22</v>
      </c>
      <c r="AO389" s="3">
        <v>41985</v>
      </c>
      <c r="AP389" s="3">
        <v>43600</v>
      </c>
      <c r="AQ389" t="s">
        <v>239</v>
      </c>
      <c r="AR389" t="s">
        <v>1031</v>
      </c>
    </row>
    <row r="390" spans="1:44" hidden="1" x14ac:dyDescent="0.3">
      <c r="A390" t="b">
        <f>AND($H390="Heat Pump",$K390&lt;=Summary!$B$3)</f>
        <v>0</v>
      </c>
      <c r="B390">
        <v>2338836</v>
      </c>
      <c r="C390" t="s">
        <v>210</v>
      </c>
      <c r="D390" t="s">
        <v>59</v>
      </c>
      <c r="E390" t="s">
        <v>1032</v>
      </c>
      <c r="F390" t="s">
        <v>1032</v>
      </c>
      <c r="H390" t="s">
        <v>238</v>
      </c>
      <c r="I390" t="s">
        <v>214</v>
      </c>
      <c r="K390">
        <v>38</v>
      </c>
      <c r="L390">
        <v>49.6</v>
      </c>
      <c r="M390">
        <v>59</v>
      </c>
      <c r="N390">
        <v>18</v>
      </c>
      <c r="O390">
        <v>2</v>
      </c>
      <c r="P390">
        <v>3</v>
      </c>
      <c r="T390">
        <v>40000</v>
      </c>
      <c r="U390">
        <v>0.67</v>
      </c>
      <c r="X390">
        <v>73</v>
      </c>
      <c r="AA390">
        <v>79</v>
      </c>
      <c r="AO390" s="3">
        <v>41129</v>
      </c>
      <c r="AP390" s="3">
        <v>43609</v>
      </c>
      <c r="AQ390" t="s">
        <v>239</v>
      </c>
      <c r="AR390" t="s">
        <v>1033</v>
      </c>
    </row>
    <row r="391" spans="1:44" hidden="1" x14ac:dyDescent="0.3">
      <c r="A391" t="b">
        <f>AND($H391="Heat Pump",$K391&lt;=Summary!$B$3)</f>
        <v>0</v>
      </c>
      <c r="B391">
        <v>2316627</v>
      </c>
      <c r="C391" t="s">
        <v>210</v>
      </c>
      <c r="D391" t="s">
        <v>59</v>
      </c>
      <c r="E391" t="s">
        <v>1034</v>
      </c>
      <c r="F391" t="s">
        <v>1035</v>
      </c>
      <c r="H391" t="s">
        <v>238</v>
      </c>
      <c r="I391" t="s">
        <v>214</v>
      </c>
      <c r="K391">
        <v>38</v>
      </c>
      <c r="L391">
        <v>50</v>
      </c>
      <c r="M391">
        <v>59</v>
      </c>
      <c r="N391">
        <v>18</v>
      </c>
      <c r="O391">
        <v>2</v>
      </c>
      <c r="P391">
        <v>3</v>
      </c>
      <c r="T391">
        <v>40000</v>
      </c>
      <c r="U391">
        <v>0.67</v>
      </c>
      <c r="V391">
        <v>205</v>
      </c>
      <c r="X391">
        <v>73</v>
      </c>
      <c r="AA391">
        <v>79</v>
      </c>
      <c r="AO391" s="3">
        <v>41278</v>
      </c>
      <c r="AP391" s="3">
        <v>43565</v>
      </c>
      <c r="AQ391" t="s">
        <v>239</v>
      </c>
      <c r="AR391" t="s">
        <v>1036</v>
      </c>
    </row>
    <row r="392" spans="1:44" hidden="1" x14ac:dyDescent="0.3">
      <c r="A392" t="b">
        <f>AND($H392="Heat Pump",$K392&lt;=Summary!$B$3)</f>
        <v>0</v>
      </c>
      <c r="B392">
        <v>2338840</v>
      </c>
      <c r="C392" t="s">
        <v>210</v>
      </c>
      <c r="D392" t="s">
        <v>59</v>
      </c>
      <c r="E392" t="s">
        <v>1032</v>
      </c>
      <c r="F392" t="s">
        <v>1037</v>
      </c>
      <c r="H392" t="s">
        <v>238</v>
      </c>
      <c r="I392" t="s">
        <v>214</v>
      </c>
      <c r="K392">
        <v>38</v>
      </c>
      <c r="L392">
        <v>49.6</v>
      </c>
      <c r="M392">
        <v>59</v>
      </c>
      <c r="N392">
        <v>18</v>
      </c>
      <c r="O392">
        <v>2</v>
      </c>
      <c r="P392">
        <v>3</v>
      </c>
      <c r="T392">
        <v>50000</v>
      </c>
      <c r="U392">
        <v>0.7</v>
      </c>
      <c r="X392">
        <v>87</v>
      </c>
      <c r="AA392">
        <v>78</v>
      </c>
      <c r="AO392" s="3">
        <v>41129</v>
      </c>
      <c r="AP392" s="3">
        <v>43609</v>
      </c>
      <c r="AQ392" t="s">
        <v>239</v>
      </c>
      <c r="AR392" t="s">
        <v>1038</v>
      </c>
    </row>
    <row r="393" spans="1:44" hidden="1" x14ac:dyDescent="0.3">
      <c r="A393" t="b">
        <f>AND($H393="Heat Pump",$K393&lt;=Summary!$B$3)</f>
        <v>0</v>
      </c>
      <c r="B393">
        <v>2317142</v>
      </c>
      <c r="C393" t="s">
        <v>210</v>
      </c>
      <c r="D393" t="s">
        <v>59</v>
      </c>
      <c r="E393" t="s">
        <v>1039</v>
      </c>
      <c r="F393" t="s">
        <v>1040</v>
      </c>
      <c r="H393" t="s">
        <v>238</v>
      </c>
      <c r="I393" t="s">
        <v>214</v>
      </c>
      <c r="K393">
        <v>38</v>
      </c>
      <c r="L393">
        <v>59</v>
      </c>
      <c r="M393">
        <v>69</v>
      </c>
      <c r="N393">
        <v>16</v>
      </c>
      <c r="O393">
        <v>2</v>
      </c>
      <c r="P393">
        <v>3</v>
      </c>
      <c r="T393">
        <v>50000</v>
      </c>
      <c r="U393">
        <v>0.7</v>
      </c>
      <c r="V393">
        <v>208</v>
      </c>
      <c r="X393">
        <v>87</v>
      </c>
      <c r="AA393">
        <v>78</v>
      </c>
      <c r="AO393" s="3">
        <v>41278</v>
      </c>
      <c r="AP393" s="3">
        <v>43565</v>
      </c>
      <c r="AQ393" t="s">
        <v>239</v>
      </c>
      <c r="AR393" t="s">
        <v>1041</v>
      </c>
    </row>
    <row r="394" spans="1:44" hidden="1" x14ac:dyDescent="0.3">
      <c r="A394" t="b">
        <f>AND($H394="Heat Pump",$K394&lt;=Summary!$B$3)</f>
        <v>0</v>
      </c>
      <c r="B394">
        <v>2317135</v>
      </c>
      <c r="C394" t="s">
        <v>210</v>
      </c>
      <c r="D394" t="s">
        <v>59</v>
      </c>
      <c r="E394" t="s">
        <v>1018</v>
      </c>
      <c r="F394" t="s">
        <v>1042</v>
      </c>
      <c r="H394" t="s">
        <v>238</v>
      </c>
      <c r="I394" t="s">
        <v>214</v>
      </c>
      <c r="K394">
        <v>38</v>
      </c>
      <c r="L394">
        <v>59</v>
      </c>
      <c r="M394">
        <v>69</v>
      </c>
      <c r="N394">
        <v>16</v>
      </c>
      <c r="O394">
        <v>2</v>
      </c>
      <c r="P394">
        <v>3</v>
      </c>
      <c r="T394">
        <v>50000</v>
      </c>
      <c r="U394">
        <v>0.7</v>
      </c>
      <c r="V394">
        <v>208</v>
      </c>
      <c r="X394">
        <v>87</v>
      </c>
      <c r="AA394">
        <v>78</v>
      </c>
      <c r="AO394" s="3">
        <v>41278</v>
      </c>
      <c r="AP394" s="3">
        <v>43565</v>
      </c>
      <c r="AQ394" t="s">
        <v>239</v>
      </c>
      <c r="AR394" t="s">
        <v>1043</v>
      </c>
    </row>
    <row r="395" spans="1:44" hidden="1" x14ac:dyDescent="0.3">
      <c r="A395" t="b">
        <f>AND($H395="Heat Pump",$K395&lt;=Summary!$B$3)</f>
        <v>0</v>
      </c>
      <c r="B395">
        <v>2346575</v>
      </c>
      <c r="C395" t="s">
        <v>210</v>
      </c>
      <c r="D395" t="s">
        <v>59</v>
      </c>
      <c r="E395" t="s">
        <v>236</v>
      </c>
      <c r="F395" t="s">
        <v>1044</v>
      </c>
      <c r="H395" t="s">
        <v>238</v>
      </c>
      <c r="I395" t="s">
        <v>214</v>
      </c>
      <c r="K395">
        <v>48</v>
      </c>
      <c r="L395">
        <v>58.1</v>
      </c>
      <c r="M395">
        <v>61.5</v>
      </c>
      <c r="N395">
        <v>22</v>
      </c>
      <c r="O395">
        <v>3</v>
      </c>
      <c r="T395">
        <v>40000</v>
      </c>
      <c r="U395">
        <v>0.68</v>
      </c>
      <c r="V395">
        <v>249</v>
      </c>
      <c r="X395">
        <v>75</v>
      </c>
      <c r="AA395">
        <v>75</v>
      </c>
      <c r="AO395" s="3">
        <v>43739</v>
      </c>
      <c r="AP395" s="3">
        <v>43847</v>
      </c>
      <c r="AQ395" t="s">
        <v>239</v>
      </c>
      <c r="AR395" t="s">
        <v>1045</v>
      </c>
    </row>
    <row r="396" spans="1:44" hidden="1" x14ac:dyDescent="0.3">
      <c r="A396" t="b">
        <f>AND($H396="Heat Pump",$K396&lt;=Summary!$B$3)</f>
        <v>0</v>
      </c>
      <c r="B396">
        <v>2316545</v>
      </c>
      <c r="C396" t="s">
        <v>210</v>
      </c>
      <c r="D396" t="s">
        <v>59</v>
      </c>
      <c r="E396" t="s">
        <v>248</v>
      </c>
      <c r="F396" t="s">
        <v>1046</v>
      </c>
      <c r="H396" t="s">
        <v>238</v>
      </c>
      <c r="I396" t="s">
        <v>214</v>
      </c>
      <c r="K396">
        <v>48</v>
      </c>
      <c r="L396">
        <v>57</v>
      </c>
      <c r="M396">
        <v>64</v>
      </c>
      <c r="N396">
        <v>22</v>
      </c>
      <c r="O396">
        <v>3</v>
      </c>
      <c r="T396">
        <v>40000</v>
      </c>
      <c r="U396">
        <v>0.7</v>
      </c>
      <c r="V396">
        <v>224</v>
      </c>
      <c r="X396">
        <v>83</v>
      </c>
      <c r="AA396">
        <v>73</v>
      </c>
      <c r="AO396" s="3">
        <v>42737</v>
      </c>
      <c r="AP396" s="3">
        <v>43565</v>
      </c>
      <c r="AQ396" t="s">
        <v>239</v>
      </c>
      <c r="AR396" t="s">
        <v>1047</v>
      </c>
    </row>
    <row r="397" spans="1:44" hidden="1" x14ac:dyDescent="0.3">
      <c r="A397" t="b">
        <f>AND($H397="Heat Pump",$K397&lt;=Summary!$B$3)</f>
        <v>0</v>
      </c>
      <c r="B397">
        <v>2333603</v>
      </c>
      <c r="C397" t="s">
        <v>210</v>
      </c>
      <c r="D397" t="s">
        <v>59</v>
      </c>
      <c r="E397" t="s">
        <v>243</v>
      </c>
      <c r="F397" t="s">
        <v>1048</v>
      </c>
      <c r="H397" t="s">
        <v>238</v>
      </c>
      <c r="I397" t="s">
        <v>218</v>
      </c>
      <c r="K397">
        <v>48</v>
      </c>
      <c r="L397">
        <v>57</v>
      </c>
      <c r="M397">
        <v>61</v>
      </c>
      <c r="N397">
        <v>22</v>
      </c>
      <c r="O397">
        <v>3</v>
      </c>
      <c r="P397">
        <v>4</v>
      </c>
      <c r="T397">
        <v>37000</v>
      </c>
      <c r="U397">
        <v>0.69</v>
      </c>
      <c r="V397">
        <v>245</v>
      </c>
      <c r="W397">
        <v>268.05251641140001</v>
      </c>
      <c r="X397">
        <v>84</v>
      </c>
      <c r="AA397">
        <v>80</v>
      </c>
      <c r="AO397" s="3">
        <v>40567</v>
      </c>
      <c r="AP397" s="3">
        <v>43511</v>
      </c>
      <c r="AQ397" t="s">
        <v>215</v>
      </c>
      <c r="AR397" t="s">
        <v>1049</v>
      </c>
    </row>
    <row r="398" spans="1:44" hidden="1" x14ac:dyDescent="0.3">
      <c r="A398" t="b">
        <f>AND($H398="Heat Pump",$K398&lt;=Summary!$B$3)</f>
        <v>0</v>
      </c>
      <c r="B398">
        <v>2318195</v>
      </c>
      <c r="C398" t="s">
        <v>210</v>
      </c>
      <c r="D398" t="s">
        <v>59</v>
      </c>
      <c r="E398" t="s">
        <v>1050</v>
      </c>
      <c r="F398" t="s">
        <v>1050</v>
      </c>
      <c r="H398" t="s">
        <v>238</v>
      </c>
      <c r="I398" t="s">
        <v>218</v>
      </c>
      <c r="K398">
        <v>48</v>
      </c>
      <c r="L398">
        <v>51</v>
      </c>
      <c r="M398">
        <v>70</v>
      </c>
      <c r="N398">
        <v>18</v>
      </c>
      <c r="O398">
        <v>2</v>
      </c>
      <c r="P398">
        <v>3</v>
      </c>
      <c r="S398">
        <v>160</v>
      </c>
      <c r="T398">
        <v>45000</v>
      </c>
      <c r="U398">
        <v>0.72</v>
      </c>
      <c r="V398">
        <v>206</v>
      </c>
      <c r="W398">
        <v>225.38293216630001</v>
      </c>
      <c r="X398">
        <v>81</v>
      </c>
      <c r="AA398">
        <v>79</v>
      </c>
      <c r="AL398">
        <v>30</v>
      </c>
      <c r="AM398">
        <v>59</v>
      </c>
      <c r="AN398">
        <v>22</v>
      </c>
      <c r="AO398" s="3">
        <v>41129</v>
      </c>
      <c r="AP398" s="3">
        <v>43600</v>
      </c>
      <c r="AQ398" t="s">
        <v>239</v>
      </c>
      <c r="AR398" t="s">
        <v>1051</v>
      </c>
    </row>
    <row r="399" spans="1:44" hidden="1" x14ac:dyDescent="0.3">
      <c r="A399" t="b">
        <f>AND($H399="Heat Pump",$K399&lt;=Summary!$B$3)</f>
        <v>0</v>
      </c>
      <c r="B399">
        <v>2318196</v>
      </c>
      <c r="C399" t="s">
        <v>210</v>
      </c>
      <c r="D399" t="s">
        <v>59</v>
      </c>
      <c r="E399" t="s">
        <v>1052</v>
      </c>
      <c r="F399" t="s">
        <v>1052</v>
      </c>
      <c r="H399" t="s">
        <v>238</v>
      </c>
      <c r="I399" t="s">
        <v>218</v>
      </c>
      <c r="K399">
        <v>48</v>
      </c>
      <c r="L399">
        <v>51</v>
      </c>
      <c r="M399">
        <v>70</v>
      </c>
      <c r="N399">
        <v>18</v>
      </c>
      <c r="O399">
        <v>2</v>
      </c>
      <c r="P399">
        <v>3</v>
      </c>
      <c r="S399">
        <v>160</v>
      </c>
      <c r="T399">
        <v>45000</v>
      </c>
      <c r="U399">
        <v>0.72</v>
      </c>
      <c r="V399">
        <v>206</v>
      </c>
      <c r="W399">
        <v>225.38293216630001</v>
      </c>
      <c r="X399">
        <v>81</v>
      </c>
      <c r="AA399">
        <v>79</v>
      </c>
      <c r="AL399">
        <v>30</v>
      </c>
      <c r="AM399">
        <v>59</v>
      </c>
      <c r="AN399">
        <v>22</v>
      </c>
      <c r="AO399" s="3">
        <v>41129</v>
      </c>
      <c r="AP399" s="3">
        <v>43600</v>
      </c>
      <c r="AQ399" t="s">
        <v>239</v>
      </c>
      <c r="AR399" t="s">
        <v>1053</v>
      </c>
    </row>
    <row r="400" spans="1:44" hidden="1" x14ac:dyDescent="0.3">
      <c r="A400" t="b">
        <f>AND($H400="Heat Pump",$K400&lt;=Summary!$B$3)</f>
        <v>0</v>
      </c>
      <c r="B400">
        <v>2338837</v>
      </c>
      <c r="C400" t="s">
        <v>210</v>
      </c>
      <c r="D400" t="s">
        <v>59</v>
      </c>
      <c r="E400" t="s">
        <v>1032</v>
      </c>
      <c r="F400" t="s">
        <v>1054</v>
      </c>
      <c r="H400" t="s">
        <v>238</v>
      </c>
      <c r="I400" t="s">
        <v>218</v>
      </c>
      <c r="K400">
        <v>49</v>
      </c>
      <c r="L400">
        <v>49.6</v>
      </c>
      <c r="M400">
        <v>59</v>
      </c>
      <c r="N400">
        <v>18</v>
      </c>
      <c r="O400">
        <v>2</v>
      </c>
      <c r="P400">
        <v>3</v>
      </c>
      <c r="T400">
        <v>40000</v>
      </c>
      <c r="U400">
        <v>0.72</v>
      </c>
      <c r="X400">
        <v>79</v>
      </c>
      <c r="AA400">
        <v>80</v>
      </c>
      <c r="AO400" s="3">
        <v>41129</v>
      </c>
      <c r="AP400" s="3">
        <v>43609</v>
      </c>
      <c r="AQ400" t="s">
        <v>239</v>
      </c>
      <c r="AR400" t="s">
        <v>1055</v>
      </c>
    </row>
    <row r="401" spans="1:44" hidden="1" x14ac:dyDescent="0.3">
      <c r="A401" t="b">
        <f>AND($H401="Heat Pump",$K401&lt;=Summary!$B$3)</f>
        <v>0</v>
      </c>
      <c r="B401">
        <v>2318115</v>
      </c>
      <c r="C401" t="s">
        <v>210</v>
      </c>
      <c r="D401" t="s">
        <v>59</v>
      </c>
      <c r="E401" t="s">
        <v>1012</v>
      </c>
      <c r="F401" t="s">
        <v>1056</v>
      </c>
      <c r="H401" t="s">
        <v>238</v>
      </c>
      <c r="I401" t="s">
        <v>218</v>
      </c>
      <c r="K401">
        <v>49</v>
      </c>
      <c r="L401">
        <v>59</v>
      </c>
      <c r="M401">
        <v>60</v>
      </c>
      <c r="N401">
        <v>20</v>
      </c>
      <c r="O401">
        <v>2</v>
      </c>
      <c r="P401">
        <v>3</v>
      </c>
      <c r="T401">
        <v>40000</v>
      </c>
      <c r="U401">
        <v>0.72</v>
      </c>
      <c r="V401">
        <v>208</v>
      </c>
      <c r="W401">
        <v>227.57111597369999</v>
      </c>
      <c r="X401">
        <v>79</v>
      </c>
      <c r="AA401">
        <v>80</v>
      </c>
      <c r="AO401" s="3">
        <v>41278</v>
      </c>
      <c r="AP401" s="3">
        <v>43565</v>
      </c>
      <c r="AQ401" t="s">
        <v>239</v>
      </c>
      <c r="AR401" t="s">
        <v>1057</v>
      </c>
    </row>
    <row r="402" spans="1:44" hidden="1" x14ac:dyDescent="0.3">
      <c r="A402" t="b">
        <f>AND($H402="Heat Pump",$K402&lt;=Summary!$B$3)</f>
        <v>0</v>
      </c>
      <c r="B402">
        <v>2318189</v>
      </c>
      <c r="C402" t="s">
        <v>210</v>
      </c>
      <c r="D402" t="s">
        <v>59</v>
      </c>
      <c r="E402" t="s">
        <v>1058</v>
      </c>
      <c r="F402" t="s">
        <v>1058</v>
      </c>
      <c r="H402" t="s">
        <v>238</v>
      </c>
      <c r="I402" t="s">
        <v>218</v>
      </c>
      <c r="K402">
        <v>48</v>
      </c>
      <c r="L402">
        <v>52</v>
      </c>
      <c r="M402">
        <v>72</v>
      </c>
      <c r="N402">
        <v>18</v>
      </c>
      <c r="O402">
        <v>2</v>
      </c>
      <c r="P402">
        <v>3</v>
      </c>
      <c r="S402">
        <v>110</v>
      </c>
      <c r="T402">
        <v>62000</v>
      </c>
      <c r="U402">
        <v>0.73</v>
      </c>
      <c r="V402">
        <v>198</v>
      </c>
      <c r="W402">
        <v>216.6301969365</v>
      </c>
      <c r="X402">
        <v>118</v>
      </c>
      <c r="AA402">
        <v>82</v>
      </c>
      <c r="AL402">
        <v>30</v>
      </c>
      <c r="AM402">
        <v>60</v>
      </c>
      <c r="AN402">
        <v>22</v>
      </c>
      <c r="AO402" s="3">
        <v>41129</v>
      </c>
      <c r="AP402" s="3">
        <v>43600</v>
      </c>
      <c r="AQ402" t="s">
        <v>239</v>
      </c>
      <c r="AR402" t="s">
        <v>1059</v>
      </c>
    </row>
    <row r="403" spans="1:44" hidden="1" x14ac:dyDescent="0.3">
      <c r="A403" t="b">
        <f>AND($H403="Heat Pump",$K403&lt;=Summary!$B$3)</f>
        <v>0</v>
      </c>
      <c r="B403">
        <v>2318094</v>
      </c>
      <c r="C403" t="s">
        <v>210</v>
      </c>
      <c r="D403" t="s">
        <v>59</v>
      </c>
      <c r="E403" t="s">
        <v>1060</v>
      </c>
      <c r="F403" t="s">
        <v>1061</v>
      </c>
      <c r="H403" t="s">
        <v>238</v>
      </c>
      <c r="I403" t="s">
        <v>218</v>
      </c>
      <c r="K403">
        <v>50</v>
      </c>
      <c r="L403">
        <v>52</v>
      </c>
      <c r="M403">
        <v>61</v>
      </c>
      <c r="N403">
        <v>20</v>
      </c>
      <c r="O403">
        <v>3</v>
      </c>
      <c r="P403">
        <v>4</v>
      </c>
      <c r="T403">
        <v>62000</v>
      </c>
      <c r="U403">
        <v>0.73</v>
      </c>
      <c r="V403">
        <v>206</v>
      </c>
      <c r="W403">
        <v>225.38293216630001</v>
      </c>
      <c r="X403">
        <v>119</v>
      </c>
      <c r="AA403">
        <v>82</v>
      </c>
      <c r="AO403" s="3">
        <v>41278</v>
      </c>
      <c r="AP403" s="3">
        <v>43565</v>
      </c>
      <c r="AQ403" t="s">
        <v>239</v>
      </c>
      <c r="AR403" t="s">
        <v>1062</v>
      </c>
    </row>
    <row r="404" spans="1:44" hidden="1" x14ac:dyDescent="0.3">
      <c r="A404" t="b">
        <f>AND($H404="Heat Pump",$K404&lt;=Summary!$B$3)</f>
        <v>0</v>
      </c>
      <c r="B404">
        <v>2318240</v>
      </c>
      <c r="C404" t="s">
        <v>210</v>
      </c>
      <c r="D404" t="s">
        <v>59</v>
      </c>
      <c r="E404" t="s">
        <v>1063</v>
      </c>
      <c r="F404" t="s">
        <v>1064</v>
      </c>
      <c r="H404" t="s">
        <v>238</v>
      </c>
      <c r="I404" t="s">
        <v>218</v>
      </c>
      <c r="K404">
        <v>48</v>
      </c>
      <c r="L404">
        <v>59</v>
      </c>
      <c r="M404">
        <v>68</v>
      </c>
      <c r="N404">
        <v>18</v>
      </c>
      <c r="O404">
        <v>2</v>
      </c>
      <c r="P404">
        <v>3</v>
      </c>
      <c r="T404">
        <v>50000</v>
      </c>
      <c r="U404">
        <v>0.72</v>
      </c>
      <c r="V404">
        <v>211</v>
      </c>
      <c r="W404">
        <v>230.8533916849</v>
      </c>
      <c r="X404">
        <v>97</v>
      </c>
      <c r="AA404">
        <v>81</v>
      </c>
      <c r="AO404" s="3">
        <v>41278</v>
      </c>
      <c r="AP404" s="3">
        <v>43565</v>
      </c>
      <c r="AQ404" t="s">
        <v>239</v>
      </c>
      <c r="AR404" t="s">
        <v>1065</v>
      </c>
    </row>
    <row r="405" spans="1:44" hidden="1" x14ac:dyDescent="0.3">
      <c r="A405" t="b">
        <f>AND($H405="Heat Pump",$K405&lt;=Summary!$B$3)</f>
        <v>0</v>
      </c>
      <c r="B405">
        <v>2318241</v>
      </c>
      <c r="C405" t="s">
        <v>210</v>
      </c>
      <c r="D405" t="s">
        <v>59</v>
      </c>
      <c r="E405" t="s">
        <v>1066</v>
      </c>
      <c r="F405" t="s">
        <v>1067</v>
      </c>
      <c r="H405" t="s">
        <v>238</v>
      </c>
      <c r="I405" t="s">
        <v>218</v>
      </c>
      <c r="K405">
        <v>48</v>
      </c>
      <c r="L405">
        <v>59</v>
      </c>
      <c r="M405">
        <v>68</v>
      </c>
      <c r="N405">
        <v>18</v>
      </c>
      <c r="O405">
        <v>2</v>
      </c>
      <c r="P405">
        <v>3</v>
      </c>
      <c r="T405">
        <v>50000</v>
      </c>
      <c r="U405">
        <v>0.72</v>
      </c>
      <c r="V405">
        <v>211</v>
      </c>
      <c r="W405">
        <v>230.8533916849</v>
      </c>
      <c r="X405">
        <v>97</v>
      </c>
      <c r="AA405">
        <v>81</v>
      </c>
      <c r="AO405" s="3">
        <v>41278</v>
      </c>
      <c r="AP405" s="3">
        <v>43565</v>
      </c>
      <c r="AQ405" t="s">
        <v>239</v>
      </c>
      <c r="AR405" t="s">
        <v>1068</v>
      </c>
    </row>
    <row r="406" spans="1:44" hidden="1" x14ac:dyDescent="0.3">
      <c r="A406" t="b">
        <f>AND($H406="Heat Pump",$K406&lt;=Summary!$B$3)</f>
        <v>0</v>
      </c>
      <c r="B406">
        <v>2333602</v>
      </c>
      <c r="C406" t="s">
        <v>210</v>
      </c>
      <c r="D406" t="s">
        <v>59</v>
      </c>
      <c r="E406" t="s">
        <v>243</v>
      </c>
      <c r="F406" t="s">
        <v>1069</v>
      </c>
      <c r="H406" t="s">
        <v>238</v>
      </c>
      <c r="I406" t="s">
        <v>214</v>
      </c>
      <c r="K406">
        <v>48</v>
      </c>
      <c r="L406">
        <v>57</v>
      </c>
      <c r="M406">
        <v>61</v>
      </c>
      <c r="N406">
        <v>22</v>
      </c>
      <c r="O406">
        <v>3</v>
      </c>
      <c r="P406">
        <v>4</v>
      </c>
      <c r="T406">
        <v>40000</v>
      </c>
      <c r="U406">
        <v>0.69</v>
      </c>
      <c r="V406">
        <v>224</v>
      </c>
      <c r="X406">
        <v>84</v>
      </c>
      <c r="AA406">
        <v>80</v>
      </c>
      <c r="AO406" s="3">
        <v>40567</v>
      </c>
      <c r="AP406" s="3">
        <v>43511</v>
      </c>
      <c r="AQ406" t="s">
        <v>215</v>
      </c>
      <c r="AR406" t="s">
        <v>1070</v>
      </c>
    </row>
    <row r="407" spans="1:44" hidden="1" x14ac:dyDescent="0.3">
      <c r="A407" t="b">
        <f>AND($H407="Heat Pump",$K407&lt;=Summary!$B$3)</f>
        <v>0</v>
      </c>
      <c r="B407">
        <v>2316618</v>
      </c>
      <c r="C407" t="s">
        <v>210</v>
      </c>
      <c r="D407" t="s">
        <v>59</v>
      </c>
      <c r="E407" t="s">
        <v>1071</v>
      </c>
      <c r="F407" t="s">
        <v>1071</v>
      </c>
      <c r="H407" t="s">
        <v>238</v>
      </c>
      <c r="I407" t="s">
        <v>214</v>
      </c>
      <c r="K407">
        <v>48</v>
      </c>
      <c r="L407">
        <v>51</v>
      </c>
      <c r="M407">
        <v>70</v>
      </c>
      <c r="N407">
        <v>18</v>
      </c>
      <c r="O407">
        <v>2</v>
      </c>
      <c r="P407">
        <v>3</v>
      </c>
      <c r="S407">
        <v>160</v>
      </c>
      <c r="T407">
        <v>45000</v>
      </c>
      <c r="U407">
        <v>0.72</v>
      </c>
      <c r="V407">
        <v>206</v>
      </c>
      <c r="X407">
        <v>81</v>
      </c>
      <c r="AA407">
        <v>79</v>
      </c>
      <c r="AL407">
        <v>30</v>
      </c>
      <c r="AM407">
        <v>59</v>
      </c>
      <c r="AN407">
        <v>22</v>
      </c>
      <c r="AO407" s="3">
        <v>41129</v>
      </c>
      <c r="AP407" s="3">
        <v>43600</v>
      </c>
      <c r="AQ407" t="s">
        <v>239</v>
      </c>
      <c r="AR407" t="s">
        <v>1072</v>
      </c>
    </row>
    <row r="408" spans="1:44" hidden="1" x14ac:dyDescent="0.3">
      <c r="A408" t="b">
        <f>AND($H408="Heat Pump",$K408&lt;=Summary!$B$3)</f>
        <v>0</v>
      </c>
      <c r="B408">
        <v>2338826</v>
      </c>
      <c r="C408" t="s">
        <v>210</v>
      </c>
      <c r="D408" t="s">
        <v>59</v>
      </c>
      <c r="E408" t="s">
        <v>438</v>
      </c>
      <c r="F408" t="s">
        <v>1073</v>
      </c>
      <c r="H408" t="s">
        <v>238</v>
      </c>
      <c r="I408" t="s">
        <v>314</v>
      </c>
      <c r="K408">
        <v>48</v>
      </c>
      <c r="L408">
        <v>51</v>
      </c>
      <c r="M408">
        <v>70</v>
      </c>
      <c r="N408">
        <v>18</v>
      </c>
      <c r="O408">
        <v>2</v>
      </c>
      <c r="P408">
        <v>3</v>
      </c>
      <c r="T408">
        <v>45000</v>
      </c>
      <c r="U408">
        <v>0.72</v>
      </c>
      <c r="V408">
        <v>206</v>
      </c>
      <c r="X408">
        <v>81</v>
      </c>
      <c r="AA408">
        <v>79</v>
      </c>
      <c r="AO408" s="3">
        <v>43468</v>
      </c>
      <c r="AP408" s="3">
        <v>43609</v>
      </c>
      <c r="AQ408" t="s">
        <v>239</v>
      </c>
      <c r="AR408" t="s">
        <v>1074</v>
      </c>
    </row>
    <row r="409" spans="1:44" hidden="1" x14ac:dyDescent="0.3">
      <c r="A409" t="b">
        <f>AND($H409="Heat Pump",$K409&lt;=Summary!$B$3)</f>
        <v>0</v>
      </c>
      <c r="B409">
        <v>2316624</v>
      </c>
      <c r="C409" t="s">
        <v>210</v>
      </c>
      <c r="D409" t="s">
        <v>59</v>
      </c>
      <c r="E409" t="s">
        <v>1075</v>
      </c>
      <c r="F409" t="s">
        <v>1075</v>
      </c>
      <c r="H409" t="s">
        <v>238</v>
      </c>
      <c r="I409" t="s">
        <v>214</v>
      </c>
      <c r="K409">
        <v>48</v>
      </c>
      <c r="L409">
        <v>51</v>
      </c>
      <c r="M409">
        <v>70</v>
      </c>
      <c r="N409">
        <v>18</v>
      </c>
      <c r="O409">
        <v>2</v>
      </c>
      <c r="P409">
        <v>3</v>
      </c>
      <c r="S409">
        <v>160</v>
      </c>
      <c r="T409">
        <v>45000</v>
      </c>
      <c r="U409">
        <v>0.72</v>
      </c>
      <c r="V409">
        <v>206</v>
      </c>
      <c r="X409">
        <v>81</v>
      </c>
      <c r="AA409">
        <v>79</v>
      </c>
      <c r="AL409">
        <v>30</v>
      </c>
      <c r="AM409">
        <v>59</v>
      </c>
      <c r="AN409">
        <v>22</v>
      </c>
      <c r="AO409" s="3">
        <v>41129</v>
      </c>
      <c r="AP409" s="3">
        <v>43600</v>
      </c>
      <c r="AQ409" t="s">
        <v>239</v>
      </c>
      <c r="AR409" t="s">
        <v>1076</v>
      </c>
    </row>
    <row r="410" spans="1:44" hidden="1" x14ac:dyDescent="0.3">
      <c r="A410" t="b">
        <f>AND($H410="Heat Pump",$K410&lt;=Summary!$B$3)</f>
        <v>0</v>
      </c>
      <c r="B410">
        <v>2338841</v>
      </c>
      <c r="C410" t="s">
        <v>210</v>
      </c>
      <c r="D410" t="s">
        <v>59</v>
      </c>
      <c r="E410" t="s">
        <v>1032</v>
      </c>
      <c r="F410" t="s">
        <v>1077</v>
      </c>
      <c r="H410" t="s">
        <v>238</v>
      </c>
      <c r="I410" t="s">
        <v>214</v>
      </c>
      <c r="K410">
        <v>49</v>
      </c>
      <c r="L410">
        <v>49.6</v>
      </c>
      <c r="M410">
        <v>59</v>
      </c>
      <c r="N410">
        <v>18</v>
      </c>
      <c r="O410">
        <v>2</v>
      </c>
      <c r="P410">
        <v>3</v>
      </c>
      <c r="T410">
        <v>40000</v>
      </c>
      <c r="U410">
        <v>0.72</v>
      </c>
      <c r="X410">
        <v>79</v>
      </c>
      <c r="AA410">
        <v>80</v>
      </c>
      <c r="AO410" s="3">
        <v>41129</v>
      </c>
      <c r="AP410" s="3">
        <v>43609</v>
      </c>
      <c r="AQ410" t="s">
        <v>239</v>
      </c>
      <c r="AR410" t="s">
        <v>1078</v>
      </c>
    </row>
    <row r="411" spans="1:44" hidden="1" x14ac:dyDescent="0.3">
      <c r="A411" t="b">
        <f>AND($H411="Heat Pump",$K411&lt;=Summary!$B$3)</f>
        <v>0</v>
      </c>
      <c r="B411">
        <v>2317139</v>
      </c>
      <c r="C411" t="s">
        <v>210</v>
      </c>
      <c r="D411" t="s">
        <v>59</v>
      </c>
      <c r="E411" t="s">
        <v>1034</v>
      </c>
      <c r="F411" t="s">
        <v>1079</v>
      </c>
      <c r="H411" t="s">
        <v>238</v>
      </c>
      <c r="I411" t="s">
        <v>214</v>
      </c>
      <c r="K411">
        <v>49</v>
      </c>
      <c r="L411">
        <v>59</v>
      </c>
      <c r="M411">
        <v>60</v>
      </c>
      <c r="N411">
        <v>20</v>
      </c>
      <c r="O411">
        <v>2</v>
      </c>
      <c r="P411">
        <v>3</v>
      </c>
      <c r="T411">
        <v>40000</v>
      </c>
      <c r="U411">
        <v>0.72</v>
      </c>
      <c r="V411">
        <v>208</v>
      </c>
      <c r="X411">
        <v>79</v>
      </c>
      <c r="AA411">
        <v>80</v>
      </c>
      <c r="AO411" s="3">
        <v>41278</v>
      </c>
      <c r="AP411" s="3">
        <v>43565</v>
      </c>
      <c r="AQ411" t="s">
        <v>239</v>
      </c>
      <c r="AR411" t="s">
        <v>1080</v>
      </c>
    </row>
    <row r="412" spans="1:44" hidden="1" x14ac:dyDescent="0.3">
      <c r="A412" t="b">
        <f>AND($H412="Heat Pump",$K412&lt;=Summary!$B$3)</f>
        <v>0</v>
      </c>
      <c r="B412">
        <v>2316613</v>
      </c>
      <c r="C412" t="s">
        <v>210</v>
      </c>
      <c r="D412" t="s">
        <v>59</v>
      </c>
      <c r="E412" t="s">
        <v>1081</v>
      </c>
      <c r="F412" t="s">
        <v>1081</v>
      </c>
      <c r="H412" t="s">
        <v>238</v>
      </c>
      <c r="I412" t="s">
        <v>214</v>
      </c>
      <c r="K412">
        <v>48</v>
      </c>
      <c r="L412">
        <v>52</v>
      </c>
      <c r="M412">
        <v>72</v>
      </c>
      <c r="N412">
        <v>18</v>
      </c>
      <c r="O412">
        <v>2</v>
      </c>
      <c r="P412">
        <v>3</v>
      </c>
      <c r="S412">
        <v>110</v>
      </c>
      <c r="T412">
        <v>62000</v>
      </c>
      <c r="U412">
        <v>0.73</v>
      </c>
      <c r="V412">
        <v>198</v>
      </c>
      <c r="X412">
        <v>118</v>
      </c>
      <c r="AA412">
        <v>82</v>
      </c>
      <c r="AL412">
        <v>30</v>
      </c>
      <c r="AM412">
        <v>60</v>
      </c>
      <c r="AN412">
        <v>22</v>
      </c>
      <c r="AO412" s="3">
        <v>41129</v>
      </c>
      <c r="AP412" s="3">
        <v>43600</v>
      </c>
      <c r="AQ412" t="s">
        <v>239</v>
      </c>
      <c r="AR412" t="s">
        <v>1082</v>
      </c>
    </row>
    <row r="413" spans="1:44" hidden="1" x14ac:dyDescent="0.3">
      <c r="A413" t="b">
        <f>AND($H413="Heat Pump",$K413&lt;=Summary!$B$3)</f>
        <v>0</v>
      </c>
      <c r="B413">
        <v>2338831</v>
      </c>
      <c r="C413" t="s">
        <v>210</v>
      </c>
      <c r="D413" t="s">
        <v>59</v>
      </c>
      <c r="E413" t="s">
        <v>450</v>
      </c>
      <c r="F413" t="s">
        <v>1083</v>
      </c>
      <c r="H413" t="s">
        <v>238</v>
      </c>
      <c r="I413" t="s">
        <v>314</v>
      </c>
      <c r="K413">
        <v>48</v>
      </c>
      <c r="L413">
        <v>52</v>
      </c>
      <c r="M413">
        <v>72</v>
      </c>
      <c r="N413">
        <v>18</v>
      </c>
      <c r="O413">
        <v>2</v>
      </c>
      <c r="P413">
        <v>3</v>
      </c>
      <c r="T413">
        <v>62000</v>
      </c>
      <c r="U413">
        <v>0.73</v>
      </c>
      <c r="V413">
        <v>198</v>
      </c>
      <c r="X413">
        <v>118</v>
      </c>
      <c r="AA413">
        <v>82</v>
      </c>
      <c r="AO413" s="3">
        <v>43468</v>
      </c>
      <c r="AP413" s="3">
        <v>43609</v>
      </c>
      <c r="AQ413" t="s">
        <v>239</v>
      </c>
      <c r="AR413" t="s">
        <v>1084</v>
      </c>
    </row>
    <row r="414" spans="1:44" hidden="1" x14ac:dyDescent="0.3">
      <c r="A414" t="b">
        <f>AND($H414="Heat Pump",$K414&lt;=Summary!$B$3)</f>
        <v>0</v>
      </c>
      <c r="B414">
        <v>2316638</v>
      </c>
      <c r="C414" t="s">
        <v>210</v>
      </c>
      <c r="D414" t="s">
        <v>59</v>
      </c>
      <c r="E414" t="s">
        <v>1085</v>
      </c>
      <c r="F414" t="s">
        <v>1086</v>
      </c>
      <c r="H414" t="s">
        <v>238</v>
      </c>
      <c r="I414" t="s">
        <v>214</v>
      </c>
      <c r="K414">
        <v>50</v>
      </c>
      <c r="L414">
        <v>52</v>
      </c>
      <c r="M414">
        <v>61</v>
      </c>
      <c r="N414">
        <v>20</v>
      </c>
      <c r="O414">
        <v>3</v>
      </c>
      <c r="P414">
        <v>4</v>
      </c>
      <c r="T414">
        <v>62000</v>
      </c>
      <c r="U414">
        <v>0.73</v>
      </c>
      <c r="V414">
        <v>206</v>
      </c>
      <c r="X414">
        <v>119</v>
      </c>
      <c r="AA414">
        <v>82</v>
      </c>
      <c r="AO414" s="3">
        <v>41278</v>
      </c>
      <c r="AP414" s="3">
        <v>43565</v>
      </c>
      <c r="AQ414" t="s">
        <v>239</v>
      </c>
      <c r="AR414" t="s">
        <v>1087</v>
      </c>
    </row>
    <row r="415" spans="1:44" hidden="1" x14ac:dyDescent="0.3">
      <c r="A415" t="b">
        <f>AND($H415="Heat Pump",$K415&lt;=Summary!$B$3)</f>
        <v>0</v>
      </c>
      <c r="B415">
        <v>2316635</v>
      </c>
      <c r="C415" t="s">
        <v>210</v>
      </c>
      <c r="D415" t="s">
        <v>59</v>
      </c>
      <c r="E415" t="s">
        <v>1088</v>
      </c>
      <c r="F415" t="s">
        <v>1089</v>
      </c>
      <c r="H415" t="s">
        <v>238</v>
      </c>
      <c r="I415" t="s">
        <v>214</v>
      </c>
      <c r="K415">
        <v>48</v>
      </c>
      <c r="L415">
        <v>59</v>
      </c>
      <c r="M415">
        <v>68</v>
      </c>
      <c r="N415">
        <v>18</v>
      </c>
      <c r="O415">
        <v>2</v>
      </c>
      <c r="P415">
        <v>3</v>
      </c>
      <c r="T415">
        <v>50000</v>
      </c>
      <c r="U415">
        <v>0.72</v>
      </c>
      <c r="V415">
        <v>211</v>
      </c>
      <c r="X415">
        <v>97</v>
      </c>
      <c r="AA415">
        <v>81</v>
      </c>
      <c r="AO415" s="3">
        <v>41278</v>
      </c>
      <c r="AP415" s="3">
        <v>43565</v>
      </c>
      <c r="AQ415" t="s">
        <v>239</v>
      </c>
      <c r="AR415" t="s">
        <v>1090</v>
      </c>
    </row>
    <row r="416" spans="1:44" hidden="1" x14ac:dyDescent="0.3">
      <c r="A416" t="b">
        <f>AND($H416="Heat Pump",$K416&lt;=Summary!$B$3)</f>
        <v>0</v>
      </c>
      <c r="B416">
        <v>2316637</v>
      </c>
      <c r="C416" t="s">
        <v>210</v>
      </c>
      <c r="D416" t="s">
        <v>59</v>
      </c>
      <c r="E416" t="s">
        <v>1066</v>
      </c>
      <c r="F416" t="s">
        <v>1091</v>
      </c>
      <c r="H416" t="s">
        <v>238</v>
      </c>
      <c r="I416" t="s">
        <v>214</v>
      </c>
      <c r="K416">
        <v>48</v>
      </c>
      <c r="L416">
        <v>59</v>
      </c>
      <c r="M416">
        <v>68</v>
      </c>
      <c r="N416">
        <v>18</v>
      </c>
      <c r="O416">
        <v>2</v>
      </c>
      <c r="P416">
        <v>3</v>
      </c>
      <c r="T416">
        <v>50000</v>
      </c>
      <c r="U416">
        <v>0.72</v>
      </c>
      <c r="V416">
        <v>211</v>
      </c>
      <c r="X416">
        <v>97</v>
      </c>
      <c r="AA416">
        <v>81</v>
      </c>
      <c r="AO416" s="3">
        <v>41278</v>
      </c>
      <c r="AP416" s="3">
        <v>43565</v>
      </c>
      <c r="AQ416" t="s">
        <v>239</v>
      </c>
      <c r="AR416" t="s">
        <v>1092</v>
      </c>
    </row>
    <row r="417" spans="1:44" hidden="1" x14ac:dyDescent="0.3">
      <c r="A417" t="b">
        <f>AND($H417="Heat Pump",$K417&lt;=Summary!$B$3)</f>
        <v>0</v>
      </c>
      <c r="B417">
        <v>2317908</v>
      </c>
      <c r="C417" t="s">
        <v>210</v>
      </c>
      <c r="D417" t="s">
        <v>59</v>
      </c>
      <c r="E417" t="s">
        <v>1093</v>
      </c>
      <c r="F417" t="s">
        <v>1093</v>
      </c>
      <c r="H417" t="s">
        <v>213</v>
      </c>
      <c r="I417" t="s">
        <v>214</v>
      </c>
      <c r="K417">
        <v>1</v>
      </c>
      <c r="O417">
        <v>0</v>
      </c>
      <c r="T417">
        <v>120000</v>
      </c>
      <c r="U417">
        <v>0.91</v>
      </c>
      <c r="V417">
        <v>161</v>
      </c>
      <c r="Y417">
        <v>3.5</v>
      </c>
      <c r="Z417">
        <v>3.5</v>
      </c>
      <c r="AA417">
        <v>96</v>
      </c>
      <c r="AL417">
        <v>9</v>
      </c>
      <c r="AM417">
        <v>22</v>
      </c>
      <c r="AN417">
        <v>14</v>
      </c>
      <c r="AO417" s="3">
        <v>41730</v>
      </c>
      <c r="AP417" s="3">
        <v>43565</v>
      </c>
      <c r="AQ417" t="s">
        <v>239</v>
      </c>
      <c r="AR417" t="s">
        <v>1094</v>
      </c>
    </row>
    <row r="418" spans="1:44" hidden="1" x14ac:dyDescent="0.3">
      <c r="A418" t="b">
        <f>AND($H418="Heat Pump",$K418&lt;=Summary!$B$3)</f>
        <v>0</v>
      </c>
      <c r="B418">
        <v>2318153</v>
      </c>
      <c r="C418" t="s">
        <v>210</v>
      </c>
      <c r="D418" t="s">
        <v>59</v>
      </c>
      <c r="E418" t="s">
        <v>1095</v>
      </c>
      <c r="F418" t="s">
        <v>1095</v>
      </c>
      <c r="H418" t="s">
        <v>213</v>
      </c>
      <c r="I418" t="s">
        <v>214</v>
      </c>
      <c r="K418">
        <v>1</v>
      </c>
      <c r="O418">
        <v>3</v>
      </c>
      <c r="P418">
        <v>4</v>
      </c>
      <c r="T418">
        <v>120000</v>
      </c>
      <c r="U418">
        <v>0.9</v>
      </c>
      <c r="V418">
        <v>161</v>
      </c>
      <c r="Y418">
        <v>3.3</v>
      </c>
      <c r="Z418">
        <v>3.3</v>
      </c>
      <c r="AA418">
        <v>94</v>
      </c>
      <c r="AL418">
        <v>9</v>
      </c>
      <c r="AM418">
        <v>22</v>
      </c>
      <c r="AN418">
        <v>14</v>
      </c>
      <c r="AO418" s="3">
        <v>41730</v>
      </c>
      <c r="AP418" s="3">
        <v>43565</v>
      </c>
      <c r="AQ418" t="s">
        <v>239</v>
      </c>
      <c r="AR418" t="s">
        <v>1096</v>
      </c>
    </row>
    <row r="419" spans="1:44" hidden="1" x14ac:dyDescent="0.3">
      <c r="A419" t="b">
        <f>AND($H419="Heat Pump",$K419&lt;=Summary!$B$3)</f>
        <v>0</v>
      </c>
      <c r="B419">
        <v>2317912</v>
      </c>
      <c r="C419" t="s">
        <v>210</v>
      </c>
      <c r="D419" t="s">
        <v>59</v>
      </c>
      <c r="E419" t="s">
        <v>1097</v>
      </c>
      <c r="F419" t="s">
        <v>1097</v>
      </c>
      <c r="H419" t="s">
        <v>213</v>
      </c>
      <c r="I419" t="s">
        <v>218</v>
      </c>
      <c r="K419">
        <v>1</v>
      </c>
      <c r="O419">
        <v>0</v>
      </c>
      <c r="T419">
        <v>120000</v>
      </c>
      <c r="U419">
        <v>0.91</v>
      </c>
      <c r="V419">
        <v>175</v>
      </c>
      <c r="W419">
        <v>191.46608315099999</v>
      </c>
      <c r="Y419">
        <v>3.5</v>
      </c>
      <c r="Z419">
        <v>3.5</v>
      </c>
      <c r="AA419">
        <v>96</v>
      </c>
      <c r="AL419">
        <v>9</v>
      </c>
      <c r="AM419">
        <v>22</v>
      </c>
      <c r="AN419">
        <v>14</v>
      </c>
      <c r="AO419" s="3">
        <v>41730</v>
      </c>
      <c r="AP419" s="3">
        <v>43565</v>
      </c>
      <c r="AQ419" t="s">
        <v>239</v>
      </c>
      <c r="AR419" t="s">
        <v>1098</v>
      </c>
    </row>
    <row r="420" spans="1:44" hidden="1" x14ac:dyDescent="0.3">
      <c r="A420" t="b">
        <f>AND($H420="Heat Pump",$K420&lt;=Summary!$B$3)</f>
        <v>0</v>
      </c>
      <c r="B420">
        <v>2318157</v>
      </c>
      <c r="C420" t="s">
        <v>210</v>
      </c>
      <c r="D420" t="s">
        <v>59</v>
      </c>
      <c r="E420" t="s">
        <v>1099</v>
      </c>
      <c r="F420" t="s">
        <v>1099</v>
      </c>
      <c r="H420" t="s">
        <v>213</v>
      </c>
      <c r="I420" t="s">
        <v>218</v>
      </c>
      <c r="K420">
        <v>1</v>
      </c>
      <c r="O420">
        <v>3</v>
      </c>
      <c r="P420">
        <v>4</v>
      </c>
      <c r="T420">
        <v>120000</v>
      </c>
      <c r="U420">
        <v>0.9</v>
      </c>
      <c r="V420">
        <v>175</v>
      </c>
      <c r="W420">
        <v>191.46608315099999</v>
      </c>
      <c r="Y420">
        <v>3.3</v>
      </c>
      <c r="Z420">
        <v>3.3</v>
      </c>
      <c r="AA420">
        <v>94</v>
      </c>
      <c r="AL420">
        <v>9</v>
      </c>
      <c r="AM420">
        <v>22</v>
      </c>
      <c r="AN420">
        <v>14</v>
      </c>
      <c r="AO420" s="3">
        <v>41730</v>
      </c>
      <c r="AP420" s="3">
        <v>43565</v>
      </c>
      <c r="AQ420" t="s">
        <v>239</v>
      </c>
      <c r="AR420" t="s">
        <v>1100</v>
      </c>
    </row>
    <row r="421" spans="1:44" hidden="1" x14ac:dyDescent="0.3">
      <c r="A421" t="b">
        <f>AND($H421="Heat Pump",$K421&lt;=Summary!$B$3)</f>
        <v>0</v>
      </c>
      <c r="B421">
        <v>2356013</v>
      </c>
      <c r="C421" t="s">
        <v>210</v>
      </c>
      <c r="D421" t="s">
        <v>59</v>
      </c>
      <c r="E421" t="s">
        <v>1101</v>
      </c>
      <c r="F421" t="s">
        <v>1101</v>
      </c>
      <c r="H421" t="s">
        <v>213</v>
      </c>
      <c r="I421" t="s">
        <v>214</v>
      </c>
      <c r="O421">
        <v>2</v>
      </c>
      <c r="P421">
        <v>3</v>
      </c>
      <c r="T421">
        <v>160000</v>
      </c>
      <c r="U421">
        <v>0.93</v>
      </c>
      <c r="V421">
        <v>182</v>
      </c>
      <c r="Y421">
        <v>4.5999999999999996</v>
      </c>
      <c r="Z421">
        <v>4.5999999999999996</v>
      </c>
      <c r="AL421">
        <v>12</v>
      </c>
      <c r="AM421">
        <v>28</v>
      </c>
      <c r="AN421">
        <v>18</v>
      </c>
      <c r="AO421" s="3">
        <v>43862</v>
      </c>
      <c r="AP421" s="3">
        <v>43922</v>
      </c>
      <c r="AQ421" t="s">
        <v>239</v>
      </c>
      <c r="AR421" t="s">
        <v>1102</v>
      </c>
    </row>
    <row r="422" spans="1:44" hidden="1" x14ac:dyDescent="0.3">
      <c r="A422" t="b">
        <f>AND($H422="Heat Pump",$K422&lt;=Summary!$B$3)</f>
        <v>0</v>
      </c>
      <c r="B422">
        <v>2356040</v>
      </c>
      <c r="C422" t="s">
        <v>210</v>
      </c>
      <c r="D422" t="s">
        <v>59</v>
      </c>
      <c r="E422" t="s">
        <v>1103</v>
      </c>
      <c r="F422" t="s">
        <v>1103</v>
      </c>
      <c r="H422" t="s">
        <v>213</v>
      </c>
      <c r="I422" t="s">
        <v>214</v>
      </c>
      <c r="K422">
        <v>0</v>
      </c>
      <c r="L422">
        <v>28</v>
      </c>
      <c r="M422">
        <v>1</v>
      </c>
      <c r="N422">
        <v>1</v>
      </c>
      <c r="O422">
        <v>2</v>
      </c>
      <c r="P422">
        <v>3</v>
      </c>
      <c r="T422">
        <v>180000</v>
      </c>
      <c r="U422">
        <v>0.93</v>
      </c>
      <c r="V422">
        <v>182</v>
      </c>
      <c r="Y422">
        <v>5.0999999999999996</v>
      </c>
      <c r="Z422">
        <v>5.0999999999999996</v>
      </c>
      <c r="AA422">
        <v>96</v>
      </c>
      <c r="AL422">
        <v>12</v>
      </c>
      <c r="AM422">
        <v>28</v>
      </c>
      <c r="AN422">
        <v>18</v>
      </c>
      <c r="AO422" s="3">
        <v>43862</v>
      </c>
      <c r="AP422" s="3">
        <v>43899</v>
      </c>
      <c r="AQ422" t="s">
        <v>239</v>
      </c>
      <c r="AR422" t="s">
        <v>1104</v>
      </c>
    </row>
    <row r="423" spans="1:44" hidden="1" x14ac:dyDescent="0.3">
      <c r="A423" t="b">
        <f>AND($H423="Heat Pump",$K423&lt;=Summary!$B$3)</f>
        <v>0</v>
      </c>
      <c r="B423">
        <v>2356027</v>
      </c>
      <c r="C423" t="s">
        <v>210</v>
      </c>
      <c r="D423" t="s">
        <v>59</v>
      </c>
      <c r="E423" t="s">
        <v>1105</v>
      </c>
      <c r="F423" t="s">
        <v>1105</v>
      </c>
      <c r="H423" t="s">
        <v>213</v>
      </c>
      <c r="I423" t="s">
        <v>214</v>
      </c>
      <c r="K423">
        <v>0</v>
      </c>
      <c r="L423">
        <v>28</v>
      </c>
      <c r="M423">
        <v>1</v>
      </c>
      <c r="N423">
        <v>1</v>
      </c>
      <c r="O423">
        <v>2</v>
      </c>
      <c r="P423">
        <v>3</v>
      </c>
      <c r="T423">
        <v>199000</v>
      </c>
      <c r="U423">
        <v>0.93</v>
      </c>
      <c r="V423">
        <v>182</v>
      </c>
      <c r="Y423">
        <v>5.6</v>
      </c>
      <c r="Z423">
        <v>5.6</v>
      </c>
      <c r="AA423">
        <v>95</v>
      </c>
      <c r="AL423">
        <v>12</v>
      </c>
      <c r="AM423">
        <v>28</v>
      </c>
      <c r="AN423">
        <v>18</v>
      </c>
      <c r="AO423" s="3">
        <v>43862</v>
      </c>
      <c r="AP423" s="3">
        <v>43899</v>
      </c>
      <c r="AQ423" t="s">
        <v>239</v>
      </c>
      <c r="AR423" t="s">
        <v>1106</v>
      </c>
    </row>
    <row r="424" spans="1:44" hidden="1" x14ac:dyDescent="0.3">
      <c r="A424" t="b">
        <f>AND($H424="Heat Pump",$K424&lt;=Summary!$B$3)</f>
        <v>0</v>
      </c>
      <c r="B424">
        <v>2317986</v>
      </c>
      <c r="C424" t="s">
        <v>210</v>
      </c>
      <c r="D424" t="s">
        <v>59</v>
      </c>
      <c r="E424" t="s">
        <v>1107</v>
      </c>
      <c r="F424" t="s">
        <v>1107</v>
      </c>
      <c r="H424" t="s">
        <v>213</v>
      </c>
      <c r="I424" t="s">
        <v>214</v>
      </c>
      <c r="K424">
        <v>1</v>
      </c>
      <c r="O424">
        <v>0</v>
      </c>
      <c r="T424">
        <v>160000</v>
      </c>
      <c r="U424">
        <v>0.95</v>
      </c>
      <c r="V424">
        <v>159</v>
      </c>
      <c r="Y424">
        <v>4.7</v>
      </c>
      <c r="Z424">
        <v>4.7</v>
      </c>
      <c r="AA424">
        <v>96</v>
      </c>
      <c r="AL424">
        <v>11</v>
      </c>
      <c r="AM424">
        <v>22</v>
      </c>
      <c r="AN424">
        <v>18</v>
      </c>
      <c r="AO424" s="3">
        <v>41122</v>
      </c>
      <c r="AP424" s="3">
        <v>43565</v>
      </c>
      <c r="AQ424" t="s">
        <v>215</v>
      </c>
      <c r="AR424" t="s">
        <v>1108</v>
      </c>
    </row>
    <row r="425" spans="1:44" hidden="1" x14ac:dyDescent="0.3">
      <c r="A425" t="b">
        <f>AND($H425="Heat Pump",$K425&lt;=Summary!$B$3)</f>
        <v>0</v>
      </c>
      <c r="B425">
        <v>2318103</v>
      </c>
      <c r="C425" t="s">
        <v>210</v>
      </c>
      <c r="D425" t="s">
        <v>59</v>
      </c>
      <c r="E425" t="s">
        <v>1109</v>
      </c>
      <c r="F425" t="s">
        <v>1109</v>
      </c>
      <c r="H425" t="s">
        <v>213</v>
      </c>
      <c r="I425" t="s">
        <v>214</v>
      </c>
      <c r="K425">
        <v>1</v>
      </c>
      <c r="O425">
        <v>3</v>
      </c>
      <c r="T425">
        <v>160000</v>
      </c>
      <c r="U425">
        <v>0.94</v>
      </c>
      <c r="V425">
        <v>159</v>
      </c>
      <c r="Y425">
        <v>4.7</v>
      </c>
      <c r="Z425">
        <v>4.7</v>
      </c>
      <c r="AA425">
        <v>97</v>
      </c>
      <c r="AL425">
        <v>11</v>
      </c>
      <c r="AM425">
        <v>22</v>
      </c>
      <c r="AN425">
        <v>18</v>
      </c>
      <c r="AO425" s="3">
        <v>41122</v>
      </c>
      <c r="AP425" s="3">
        <v>43565</v>
      </c>
      <c r="AQ425" t="s">
        <v>215</v>
      </c>
      <c r="AR425" t="s">
        <v>1110</v>
      </c>
    </row>
    <row r="426" spans="1:44" hidden="1" x14ac:dyDescent="0.3">
      <c r="A426" t="b">
        <f>AND($H426="Heat Pump",$K426&lt;=Summary!$B$3)</f>
        <v>0</v>
      </c>
      <c r="B426">
        <v>2317988</v>
      </c>
      <c r="C426" t="s">
        <v>210</v>
      </c>
      <c r="D426" t="s">
        <v>59</v>
      </c>
      <c r="E426" t="s">
        <v>1111</v>
      </c>
      <c r="F426" t="s">
        <v>1111</v>
      </c>
      <c r="H426" t="s">
        <v>213</v>
      </c>
      <c r="I426" t="s">
        <v>218</v>
      </c>
      <c r="K426">
        <v>1</v>
      </c>
      <c r="O426">
        <v>0</v>
      </c>
      <c r="T426">
        <v>160000</v>
      </c>
      <c r="U426">
        <v>0.95</v>
      </c>
      <c r="V426">
        <v>159</v>
      </c>
      <c r="W426">
        <v>173.96061269149999</v>
      </c>
      <c r="Y426">
        <v>4.7</v>
      </c>
      <c r="Z426">
        <v>4.7</v>
      </c>
      <c r="AA426">
        <v>96</v>
      </c>
      <c r="AL426">
        <v>11</v>
      </c>
      <c r="AM426">
        <v>22</v>
      </c>
      <c r="AN426">
        <v>18</v>
      </c>
      <c r="AO426" s="3">
        <v>41122</v>
      </c>
      <c r="AP426" s="3">
        <v>43565</v>
      </c>
      <c r="AQ426" t="s">
        <v>215</v>
      </c>
      <c r="AR426" t="s">
        <v>1112</v>
      </c>
    </row>
    <row r="427" spans="1:44" hidden="1" x14ac:dyDescent="0.3">
      <c r="A427" t="b">
        <f>AND($H427="Heat Pump",$K427&lt;=Summary!$B$3)</f>
        <v>0</v>
      </c>
      <c r="B427">
        <v>2318106</v>
      </c>
      <c r="C427" t="s">
        <v>210</v>
      </c>
      <c r="D427" t="s">
        <v>59</v>
      </c>
      <c r="E427" t="s">
        <v>1113</v>
      </c>
      <c r="F427" t="s">
        <v>1113</v>
      </c>
      <c r="H427" t="s">
        <v>213</v>
      </c>
      <c r="I427" t="s">
        <v>218</v>
      </c>
      <c r="K427">
        <v>1</v>
      </c>
      <c r="O427">
        <v>3</v>
      </c>
      <c r="T427">
        <v>160000</v>
      </c>
      <c r="U427">
        <v>0.94</v>
      </c>
      <c r="V427">
        <v>159</v>
      </c>
      <c r="W427">
        <v>173.96061269149999</v>
      </c>
      <c r="Y427">
        <v>4.7</v>
      </c>
      <c r="Z427">
        <v>4.7</v>
      </c>
      <c r="AA427">
        <v>97</v>
      </c>
      <c r="AL427">
        <v>11</v>
      </c>
      <c r="AM427">
        <v>22</v>
      </c>
      <c r="AN427">
        <v>18</v>
      </c>
      <c r="AO427" s="3">
        <v>41122</v>
      </c>
      <c r="AP427" s="3">
        <v>43565</v>
      </c>
      <c r="AQ427" t="s">
        <v>215</v>
      </c>
      <c r="AR427" t="s">
        <v>1114</v>
      </c>
    </row>
    <row r="428" spans="1:44" hidden="1" x14ac:dyDescent="0.3">
      <c r="A428" t="b">
        <f>AND($H428="Heat Pump",$K428&lt;=Summary!$B$3)</f>
        <v>0</v>
      </c>
      <c r="B428">
        <v>2317951</v>
      </c>
      <c r="C428" t="s">
        <v>210</v>
      </c>
      <c r="D428" t="s">
        <v>59</v>
      </c>
      <c r="E428" t="s">
        <v>1115</v>
      </c>
      <c r="F428" t="s">
        <v>1115</v>
      </c>
      <c r="H428" t="s">
        <v>213</v>
      </c>
      <c r="I428" t="s">
        <v>214</v>
      </c>
      <c r="K428">
        <v>1</v>
      </c>
      <c r="O428">
        <v>0</v>
      </c>
      <c r="T428">
        <v>180000</v>
      </c>
      <c r="U428">
        <v>0.94</v>
      </c>
      <c r="V428">
        <v>159</v>
      </c>
      <c r="Y428">
        <v>5.3</v>
      </c>
      <c r="Z428">
        <v>5.3</v>
      </c>
      <c r="AA428">
        <v>97</v>
      </c>
      <c r="AL428">
        <v>11</v>
      </c>
      <c r="AM428">
        <v>22</v>
      </c>
      <c r="AN428">
        <v>18</v>
      </c>
      <c r="AO428" s="3">
        <v>41122</v>
      </c>
      <c r="AP428" s="3">
        <v>43565</v>
      </c>
      <c r="AQ428" t="s">
        <v>215</v>
      </c>
      <c r="AR428" t="s">
        <v>1116</v>
      </c>
    </row>
    <row r="429" spans="1:44" hidden="1" x14ac:dyDescent="0.3">
      <c r="A429" t="b">
        <f>AND($H429="Heat Pump",$K429&lt;=Summary!$B$3)</f>
        <v>0</v>
      </c>
      <c r="B429">
        <v>2317976</v>
      </c>
      <c r="C429" t="s">
        <v>210</v>
      </c>
      <c r="D429" t="s">
        <v>59</v>
      </c>
      <c r="E429" t="s">
        <v>1117</v>
      </c>
      <c r="F429" t="s">
        <v>1117</v>
      </c>
      <c r="H429" t="s">
        <v>213</v>
      </c>
      <c r="I429" t="s">
        <v>218</v>
      </c>
      <c r="K429">
        <v>1</v>
      </c>
      <c r="O429">
        <v>4</v>
      </c>
      <c r="P429">
        <v>3</v>
      </c>
      <c r="T429">
        <v>199000</v>
      </c>
      <c r="U429">
        <v>0.95</v>
      </c>
      <c r="V429">
        <v>174</v>
      </c>
      <c r="W429">
        <v>190.3719912473</v>
      </c>
      <c r="Y429">
        <v>5.8</v>
      </c>
      <c r="Z429">
        <v>5.8</v>
      </c>
      <c r="AA429">
        <v>96</v>
      </c>
      <c r="AL429">
        <v>11</v>
      </c>
      <c r="AM429">
        <v>22</v>
      </c>
      <c r="AN429">
        <v>18</v>
      </c>
      <c r="AO429" s="3">
        <v>42949</v>
      </c>
      <c r="AP429" s="3">
        <v>43565</v>
      </c>
      <c r="AQ429" t="s">
        <v>215</v>
      </c>
      <c r="AR429" t="s">
        <v>1118</v>
      </c>
    </row>
    <row r="430" spans="1:44" hidden="1" x14ac:dyDescent="0.3">
      <c r="A430" t="b">
        <f>AND($H430="Heat Pump",$K430&lt;=Summary!$B$3)</f>
        <v>0</v>
      </c>
      <c r="B430">
        <v>2317938</v>
      </c>
      <c r="C430" t="s">
        <v>210</v>
      </c>
      <c r="D430" t="s">
        <v>1119</v>
      </c>
      <c r="E430" t="s">
        <v>1120</v>
      </c>
      <c r="F430" t="s">
        <v>1120</v>
      </c>
      <c r="H430" t="s">
        <v>213</v>
      </c>
      <c r="I430" t="s">
        <v>214</v>
      </c>
      <c r="K430">
        <v>1</v>
      </c>
      <c r="O430">
        <v>4</v>
      </c>
      <c r="P430">
        <v>3</v>
      </c>
      <c r="T430">
        <v>199000</v>
      </c>
      <c r="U430">
        <v>0.93</v>
      </c>
      <c r="V430">
        <v>159</v>
      </c>
      <c r="Y430">
        <v>5.8</v>
      </c>
      <c r="Z430">
        <v>5.8</v>
      </c>
      <c r="AA430">
        <v>96</v>
      </c>
      <c r="AL430">
        <v>11</v>
      </c>
      <c r="AM430">
        <v>22</v>
      </c>
      <c r="AN430">
        <v>18</v>
      </c>
      <c r="AO430" s="3">
        <v>42949</v>
      </c>
      <c r="AP430" s="3">
        <v>43565</v>
      </c>
      <c r="AQ430" t="s">
        <v>215</v>
      </c>
      <c r="AR430" t="s">
        <v>1121</v>
      </c>
    </row>
    <row r="431" spans="1:44" hidden="1" x14ac:dyDescent="0.3">
      <c r="A431" t="b">
        <f>AND($H431="Heat Pump",$K431&lt;=Summary!$B$3)</f>
        <v>0</v>
      </c>
      <c r="B431">
        <v>2317945</v>
      </c>
      <c r="C431" t="s">
        <v>210</v>
      </c>
      <c r="D431" t="s">
        <v>1119</v>
      </c>
      <c r="E431" t="s">
        <v>1122</v>
      </c>
      <c r="F431" t="s">
        <v>1122</v>
      </c>
      <c r="H431" t="s">
        <v>213</v>
      </c>
      <c r="I431" t="s">
        <v>218</v>
      </c>
      <c r="K431">
        <v>1</v>
      </c>
      <c r="O431">
        <v>4</v>
      </c>
      <c r="P431">
        <v>3</v>
      </c>
      <c r="T431">
        <v>199000</v>
      </c>
      <c r="U431">
        <v>0.93</v>
      </c>
      <c r="V431">
        <v>174</v>
      </c>
      <c r="W431">
        <v>190.3719912473</v>
      </c>
      <c r="Y431">
        <v>5.8</v>
      </c>
      <c r="Z431">
        <v>5.8</v>
      </c>
      <c r="AA431">
        <v>96</v>
      </c>
      <c r="AL431">
        <v>11</v>
      </c>
      <c r="AM431">
        <v>22</v>
      </c>
      <c r="AN431">
        <v>18</v>
      </c>
      <c r="AO431" s="3">
        <v>42949</v>
      </c>
      <c r="AP431" s="3">
        <v>43565</v>
      </c>
      <c r="AQ431" t="s">
        <v>215</v>
      </c>
      <c r="AR431" t="s">
        <v>1123</v>
      </c>
    </row>
    <row r="432" spans="1:44" hidden="1" x14ac:dyDescent="0.3">
      <c r="A432" t="b">
        <f>AND($H432="Heat Pump",$K432&lt;=Summary!$B$3)</f>
        <v>0</v>
      </c>
      <c r="B432">
        <v>2317974</v>
      </c>
      <c r="C432" t="s">
        <v>210</v>
      </c>
      <c r="D432" t="s">
        <v>1119</v>
      </c>
      <c r="E432" t="s">
        <v>1124</v>
      </c>
      <c r="F432" t="s">
        <v>1124</v>
      </c>
      <c r="H432" t="s">
        <v>213</v>
      </c>
      <c r="I432" t="s">
        <v>214</v>
      </c>
      <c r="K432">
        <v>1</v>
      </c>
      <c r="O432">
        <v>4</v>
      </c>
      <c r="P432">
        <v>3</v>
      </c>
      <c r="T432">
        <v>199000</v>
      </c>
      <c r="U432">
        <v>0.95</v>
      </c>
      <c r="V432">
        <v>159</v>
      </c>
      <c r="Y432">
        <v>5.8</v>
      </c>
      <c r="Z432">
        <v>5.8</v>
      </c>
      <c r="AA432">
        <v>96</v>
      </c>
      <c r="AL432">
        <v>11</v>
      </c>
      <c r="AM432">
        <v>22</v>
      </c>
      <c r="AN432">
        <v>18</v>
      </c>
      <c r="AO432" s="3">
        <v>42949</v>
      </c>
      <c r="AP432" s="3">
        <v>43565</v>
      </c>
      <c r="AQ432" t="s">
        <v>215</v>
      </c>
      <c r="AR432" t="s">
        <v>1125</v>
      </c>
    </row>
    <row r="433" spans="1:44" hidden="1" x14ac:dyDescent="0.3">
      <c r="A433" t="b">
        <f>AND($H433="Heat Pump",$K433&lt;=Summary!$B$3)</f>
        <v>0</v>
      </c>
      <c r="B433">
        <v>2317978</v>
      </c>
      <c r="C433" t="s">
        <v>210</v>
      </c>
      <c r="D433" t="s">
        <v>1119</v>
      </c>
      <c r="E433" t="s">
        <v>1126</v>
      </c>
      <c r="F433" t="s">
        <v>1126</v>
      </c>
      <c r="H433" t="s">
        <v>213</v>
      </c>
      <c r="I433" t="s">
        <v>218</v>
      </c>
      <c r="K433">
        <v>1</v>
      </c>
      <c r="O433">
        <v>4</v>
      </c>
      <c r="P433">
        <v>3</v>
      </c>
      <c r="T433">
        <v>199000</v>
      </c>
      <c r="U433">
        <v>0.95</v>
      </c>
      <c r="V433">
        <v>174</v>
      </c>
      <c r="W433">
        <v>190.3719912473</v>
      </c>
      <c r="Y433">
        <v>5.8</v>
      </c>
      <c r="Z433">
        <v>5.8</v>
      </c>
      <c r="AA433">
        <v>96</v>
      </c>
      <c r="AL433">
        <v>11</v>
      </c>
      <c r="AM433">
        <v>22</v>
      </c>
      <c r="AN433">
        <v>18</v>
      </c>
      <c r="AO433" s="3">
        <v>42949</v>
      </c>
      <c r="AP433" s="3">
        <v>43565</v>
      </c>
      <c r="AQ433" t="s">
        <v>215</v>
      </c>
      <c r="AR433" t="s">
        <v>1127</v>
      </c>
    </row>
    <row r="434" spans="1:44" hidden="1" x14ac:dyDescent="0.3">
      <c r="A434" t="b">
        <f>AND($H434="Heat Pump",$K434&lt;=Summary!$B$3)</f>
        <v>0</v>
      </c>
      <c r="B434">
        <v>2317926</v>
      </c>
      <c r="C434" t="s">
        <v>210</v>
      </c>
      <c r="D434" t="s">
        <v>1119</v>
      </c>
      <c r="E434" t="s">
        <v>1128</v>
      </c>
      <c r="F434" t="s">
        <v>1128</v>
      </c>
      <c r="H434" t="s">
        <v>213</v>
      </c>
      <c r="I434" t="s">
        <v>214</v>
      </c>
      <c r="K434">
        <v>1</v>
      </c>
      <c r="L434">
        <v>1</v>
      </c>
      <c r="M434">
        <v>1</v>
      </c>
      <c r="N434">
        <v>1</v>
      </c>
      <c r="O434">
        <v>3</v>
      </c>
      <c r="T434">
        <v>199000</v>
      </c>
      <c r="U434">
        <v>0.93</v>
      </c>
      <c r="V434">
        <v>159</v>
      </c>
      <c r="Y434">
        <v>5.8</v>
      </c>
      <c r="Z434">
        <v>5.8</v>
      </c>
      <c r="AA434">
        <v>96</v>
      </c>
      <c r="AL434">
        <v>11</v>
      </c>
      <c r="AM434">
        <v>22</v>
      </c>
      <c r="AN434">
        <v>18</v>
      </c>
      <c r="AO434" s="3">
        <v>43402</v>
      </c>
      <c r="AP434" s="3">
        <v>43565</v>
      </c>
      <c r="AQ434" t="s">
        <v>215</v>
      </c>
      <c r="AR434" t="s">
        <v>1129</v>
      </c>
    </row>
    <row r="435" spans="1:44" hidden="1" x14ac:dyDescent="0.3">
      <c r="A435" t="b">
        <f>AND($H435="Heat Pump",$K435&lt;=Summary!$B$3)</f>
        <v>0</v>
      </c>
      <c r="B435">
        <v>2317927</v>
      </c>
      <c r="C435" t="s">
        <v>210</v>
      </c>
      <c r="D435" t="s">
        <v>1119</v>
      </c>
      <c r="E435" t="s">
        <v>1130</v>
      </c>
      <c r="F435" t="s">
        <v>1130</v>
      </c>
      <c r="H435" t="s">
        <v>213</v>
      </c>
      <c r="I435" t="s">
        <v>218</v>
      </c>
      <c r="K435">
        <v>1</v>
      </c>
      <c r="O435">
        <v>3</v>
      </c>
      <c r="T435">
        <v>199000</v>
      </c>
      <c r="U435">
        <v>0.93</v>
      </c>
      <c r="V435">
        <v>159</v>
      </c>
      <c r="W435">
        <v>173.96061269149999</v>
      </c>
      <c r="Y435">
        <v>5.8</v>
      </c>
      <c r="Z435">
        <v>5.8</v>
      </c>
      <c r="AA435">
        <v>96</v>
      </c>
      <c r="AL435">
        <v>11</v>
      </c>
      <c r="AM435">
        <v>22</v>
      </c>
      <c r="AN435">
        <v>18</v>
      </c>
      <c r="AO435" s="3">
        <v>41122</v>
      </c>
      <c r="AP435" s="3">
        <v>43565</v>
      </c>
      <c r="AQ435" t="s">
        <v>215</v>
      </c>
      <c r="AR435" t="s">
        <v>1131</v>
      </c>
    </row>
    <row r="436" spans="1:44" hidden="1" x14ac:dyDescent="0.3">
      <c r="A436" t="b">
        <f>AND($H436="Heat Pump",$K436&lt;=Summary!$B$3)</f>
        <v>0</v>
      </c>
      <c r="B436">
        <v>2318099</v>
      </c>
      <c r="C436" t="s">
        <v>210</v>
      </c>
      <c r="D436" t="s">
        <v>1119</v>
      </c>
      <c r="E436" t="s">
        <v>1132</v>
      </c>
      <c r="F436" t="s">
        <v>1132</v>
      </c>
      <c r="H436" t="s">
        <v>213</v>
      </c>
      <c r="I436" t="s">
        <v>214</v>
      </c>
      <c r="K436">
        <v>0</v>
      </c>
      <c r="O436">
        <v>3</v>
      </c>
      <c r="T436">
        <v>160000</v>
      </c>
      <c r="U436">
        <v>0.94</v>
      </c>
      <c r="V436">
        <v>159</v>
      </c>
      <c r="Y436">
        <v>4.7</v>
      </c>
      <c r="Z436">
        <v>4.7</v>
      </c>
      <c r="AA436">
        <v>97</v>
      </c>
      <c r="AL436">
        <v>11</v>
      </c>
      <c r="AM436">
        <v>22</v>
      </c>
      <c r="AN436">
        <v>18</v>
      </c>
      <c r="AO436" s="3">
        <v>41122</v>
      </c>
      <c r="AP436" s="3">
        <v>43565</v>
      </c>
      <c r="AQ436" t="s">
        <v>215</v>
      </c>
      <c r="AR436" t="s">
        <v>1133</v>
      </c>
    </row>
    <row r="437" spans="1:44" hidden="1" x14ac:dyDescent="0.3">
      <c r="A437" t="b">
        <f>AND($H437="Heat Pump",$K437&lt;=Summary!$B$3)</f>
        <v>0</v>
      </c>
      <c r="B437">
        <v>2318100</v>
      </c>
      <c r="C437" t="s">
        <v>210</v>
      </c>
      <c r="D437" t="s">
        <v>1119</v>
      </c>
      <c r="E437" t="s">
        <v>1134</v>
      </c>
      <c r="F437" t="s">
        <v>1134</v>
      </c>
      <c r="H437" t="s">
        <v>213</v>
      </c>
      <c r="I437" t="s">
        <v>218</v>
      </c>
      <c r="K437">
        <v>1</v>
      </c>
      <c r="O437">
        <v>3</v>
      </c>
      <c r="T437">
        <v>160000</v>
      </c>
      <c r="U437">
        <v>0.94</v>
      </c>
      <c r="V437">
        <v>159</v>
      </c>
      <c r="W437">
        <v>173.96061269149999</v>
      </c>
      <c r="Y437">
        <v>4.7</v>
      </c>
      <c r="Z437">
        <v>4.7</v>
      </c>
      <c r="AA437">
        <v>97</v>
      </c>
      <c r="AL437">
        <v>11</v>
      </c>
      <c r="AM437">
        <v>22</v>
      </c>
      <c r="AN437">
        <v>18</v>
      </c>
      <c r="AO437" s="3">
        <v>41122</v>
      </c>
      <c r="AP437" s="3">
        <v>43565</v>
      </c>
      <c r="AQ437" t="s">
        <v>215</v>
      </c>
      <c r="AR437" t="s">
        <v>1135</v>
      </c>
    </row>
    <row r="438" spans="1:44" hidden="1" x14ac:dyDescent="0.3">
      <c r="A438" t="b">
        <f>AND($H438="Heat Pump",$K438&lt;=Summary!$B$3)</f>
        <v>0</v>
      </c>
      <c r="B438">
        <v>2317982</v>
      </c>
      <c r="C438" t="s">
        <v>210</v>
      </c>
      <c r="D438" t="s">
        <v>1119</v>
      </c>
      <c r="E438" t="s">
        <v>1136</v>
      </c>
      <c r="F438" t="s">
        <v>1136</v>
      </c>
      <c r="H438" t="s">
        <v>213</v>
      </c>
      <c r="I438" t="s">
        <v>214</v>
      </c>
      <c r="K438">
        <v>1</v>
      </c>
      <c r="O438">
        <v>0</v>
      </c>
      <c r="T438">
        <v>160000</v>
      </c>
      <c r="U438">
        <v>0.95</v>
      </c>
      <c r="V438">
        <v>159</v>
      </c>
      <c r="Y438">
        <v>4.7</v>
      </c>
      <c r="Z438">
        <v>4.7</v>
      </c>
      <c r="AA438">
        <v>96</v>
      </c>
      <c r="AL438">
        <v>11</v>
      </c>
      <c r="AM438">
        <v>22</v>
      </c>
      <c r="AN438">
        <v>18</v>
      </c>
      <c r="AO438" s="3">
        <v>41122</v>
      </c>
      <c r="AP438" s="3">
        <v>43565</v>
      </c>
      <c r="AQ438" t="s">
        <v>215</v>
      </c>
      <c r="AR438" t="s">
        <v>1137</v>
      </c>
    </row>
    <row r="439" spans="1:44" hidden="1" x14ac:dyDescent="0.3">
      <c r="A439" t="b">
        <f>AND($H439="Heat Pump",$K439&lt;=Summary!$B$3)</f>
        <v>0</v>
      </c>
      <c r="B439">
        <v>2317983</v>
      </c>
      <c r="C439" t="s">
        <v>210</v>
      </c>
      <c r="D439" t="s">
        <v>1119</v>
      </c>
      <c r="E439" t="s">
        <v>1138</v>
      </c>
      <c r="F439" t="s">
        <v>1138</v>
      </c>
      <c r="H439" t="s">
        <v>213</v>
      </c>
      <c r="I439" t="s">
        <v>218</v>
      </c>
      <c r="K439">
        <v>1</v>
      </c>
      <c r="O439">
        <v>0</v>
      </c>
      <c r="T439">
        <v>160000</v>
      </c>
      <c r="U439">
        <v>0.95</v>
      </c>
      <c r="V439">
        <v>159</v>
      </c>
      <c r="W439">
        <v>173.96061269149999</v>
      </c>
      <c r="Y439">
        <v>4.7</v>
      </c>
      <c r="Z439">
        <v>4.7</v>
      </c>
      <c r="AA439">
        <v>96</v>
      </c>
      <c r="AL439">
        <v>11</v>
      </c>
      <c r="AM439">
        <v>22</v>
      </c>
      <c r="AN439">
        <v>18</v>
      </c>
      <c r="AO439" s="3">
        <v>41122</v>
      </c>
      <c r="AP439" s="3">
        <v>43565</v>
      </c>
      <c r="AQ439" t="s">
        <v>215</v>
      </c>
      <c r="AR439" t="s">
        <v>1139</v>
      </c>
    </row>
    <row r="440" spans="1:44" hidden="1" x14ac:dyDescent="0.3">
      <c r="A440" t="b">
        <f>AND($H440="Heat Pump",$K440&lt;=Summary!$B$3)</f>
        <v>0</v>
      </c>
      <c r="B440">
        <v>2318150</v>
      </c>
      <c r="C440" t="s">
        <v>210</v>
      </c>
      <c r="D440" t="s">
        <v>1119</v>
      </c>
      <c r="E440" t="s">
        <v>1140</v>
      </c>
      <c r="F440" t="s">
        <v>1140</v>
      </c>
      <c r="H440" t="s">
        <v>213</v>
      </c>
      <c r="I440" t="s">
        <v>214</v>
      </c>
      <c r="K440">
        <v>0</v>
      </c>
      <c r="O440">
        <v>3</v>
      </c>
      <c r="P440">
        <v>4</v>
      </c>
      <c r="T440">
        <v>120000</v>
      </c>
      <c r="U440">
        <v>0.9</v>
      </c>
      <c r="V440">
        <v>161</v>
      </c>
      <c r="Y440">
        <v>3.3</v>
      </c>
      <c r="Z440">
        <v>3.3</v>
      </c>
      <c r="AA440">
        <v>94</v>
      </c>
      <c r="AL440">
        <v>9</v>
      </c>
      <c r="AM440">
        <v>22</v>
      </c>
      <c r="AN440">
        <v>14</v>
      </c>
      <c r="AO440" s="3">
        <v>41730</v>
      </c>
      <c r="AP440" s="3">
        <v>43565</v>
      </c>
      <c r="AQ440" t="s">
        <v>239</v>
      </c>
      <c r="AR440" t="s">
        <v>1141</v>
      </c>
    </row>
    <row r="441" spans="1:44" hidden="1" x14ac:dyDescent="0.3">
      <c r="A441" t="b">
        <f>AND($H441="Heat Pump",$K441&lt;=Summary!$B$3)</f>
        <v>0</v>
      </c>
      <c r="B441">
        <v>2318151</v>
      </c>
      <c r="C441" t="s">
        <v>210</v>
      </c>
      <c r="D441" t="s">
        <v>1119</v>
      </c>
      <c r="E441" t="s">
        <v>1142</v>
      </c>
      <c r="F441" t="s">
        <v>1142</v>
      </c>
      <c r="H441" t="s">
        <v>213</v>
      </c>
      <c r="I441" t="s">
        <v>218</v>
      </c>
      <c r="K441">
        <v>1</v>
      </c>
      <c r="O441">
        <v>3</v>
      </c>
      <c r="P441">
        <v>4</v>
      </c>
      <c r="T441">
        <v>120000</v>
      </c>
      <c r="U441">
        <v>0.9</v>
      </c>
      <c r="V441">
        <v>175</v>
      </c>
      <c r="W441">
        <v>191.46608315099999</v>
      </c>
      <c r="Y441">
        <v>3.3</v>
      </c>
      <c r="Z441">
        <v>3.3</v>
      </c>
      <c r="AA441">
        <v>94</v>
      </c>
      <c r="AL441">
        <v>9</v>
      </c>
      <c r="AM441">
        <v>22</v>
      </c>
      <c r="AN441">
        <v>14</v>
      </c>
      <c r="AO441" s="3">
        <v>41730</v>
      </c>
      <c r="AP441" s="3">
        <v>43565</v>
      </c>
      <c r="AQ441" t="s">
        <v>239</v>
      </c>
      <c r="AR441" t="s">
        <v>1143</v>
      </c>
    </row>
    <row r="442" spans="1:44" hidden="1" x14ac:dyDescent="0.3">
      <c r="A442" t="b">
        <f>AND($H442="Heat Pump",$K442&lt;=Summary!$B$3)</f>
        <v>0</v>
      </c>
      <c r="B442">
        <v>2317905</v>
      </c>
      <c r="C442" t="s">
        <v>210</v>
      </c>
      <c r="D442" t="s">
        <v>1119</v>
      </c>
      <c r="E442" t="s">
        <v>1144</v>
      </c>
      <c r="F442" t="s">
        <v>1144</v>
      </c>
      <c r="H442" t="s">
        <v>213</v>
      </c>
      <c r="I442" t="s">
        <v>214</v>
      </c>
      <c r="K442">
        <v>0</v>
      </c>
      <c r="O442">
        <v>0</v>
      </c>
      <c r="T442">
        <v>120000</v>
      </c>
      <c r="U442">
        <v>0.91</v>
      </c>
      <c r="V442">
        <v>161</v>
      </c>
      <c r="Y442">
        <v>3.5</v>
      </c>
      <c r="Z442">
        <v>3.5</v>
      </c>
      <c r="AA442">
        <v>96</v>
      </c>
      <c r="AL442">
        <v>9</v>
      </c>
      <c r="AM442">
        <v>22</v>
      </c>
      <c r="AN442">
        <v>14</v>
      </c>
      <c r="AO442" s="3">
        <v>41730</v>
      </c>
      <c r="AP442" s="3">
        <v>43565</v>
      </c>
      <c r="AQ442" t="s">
        <v>239</v>
      </c>
      <c r="AR442" t="s">
        <v>1145</v>
      </c>
    </row>
    <row r="443" spans="1:44" hidden="1" x14ac:dyDescent="0.3">
      <c r="A443" t="b">
        <f>AND($H443="Heat Pump",$K443&lt;=Summary!$B$3)</f>
        <v>0</v>
      </c>
      <c r="B443">
        <v>2317906</v>
      </c>
      <c r="C443" t="s">
        <v>210</v>
      </c>
      <c r="D443" t="s">
        <v>1119</v>
      </c>
      <c r="E443" t="s">
        <v>1146</v>
      </c>
      <c r="F443" t="s">
        <v>1146</v>
      </c>
      <c r="H443" t="s">
        <v>213</v>
      </c>
      <c r="I443" t="s">
        <v>218</v>
      </c>
      <c r="K443">
        <v>1</v>
      </c>
      <c r="O443">
        <v>0</v>
      </c>
      <c r="T443">
        <v>120000</v>
      </c>
      <c r="U443">
        <v>0.91</v>
      </c>
      <c r="V443">
        <v>175</v>
      </c>
      <c r="W443">
        <v>191.46608315099999</v>
      </c>
      <c r="Y443">
        <v>3.5</v>
      </c>
      <c r="Z443">
        <v>3.5</v>
      </c>
      <c r="AA443">
        <v>96</v>
      </c>
      <c r="AL443">
        <v>9</v>
      </c>
      <c r="AM443">
        <v>22</v>
      </c>
      <c r="AN443">
        <v>14</v>
      </c>
      <c r="AO443" s="3">
        <v>41730</v>
      </c>
      <c r="AP443" s="3">
        <v>43565</v>
      </c>
      <c r="AQ443" t="s">
        <v>239</v>
      </c>
      <c r="AR443" t="s">
        <v>1147</v>
      </c>
    </row>
    <row r="444" spans="1:44" hidden="1" x14ac:dyDescent="0.3">
      <c r="A444" t="b">
        <f>AND($H444="Heat Pump",$K444&lt;=Summary!$B$3)</f>
        <v>0</v>
      </c>
      <c r="B444">
        <v>2317958</v>
      </c>
      <c r="C444" t="s">
        <v>210</v>
      </c>
      <c r="D444" t="s">
        <v>1119</v>
      </c>
      <c r="E444" t="s">
        <v>1148</v>
      </c>
      <c r="F444" t="s">
        <v>1148</v>
      </c>
      <c r="H444" t="s">
        <v>213</v>
      </c>
      <c r="I444" t="s">
        <v>214</v>
      </c>
      <c r="K444">
        <v>1</v>
      </c>
      <c r="L444">
        <v>1</v>
      </c>
      <c r="M444">
        <v>1</v>
      </c>
      <c r="N444">
        <v>1</v>
      </c>
      <c r="O444">
        <v>3</v>
      </c>
      <c r="T444">
        <v>199000</v>
      </c>
      <c r="U444">
        <v>0.95</v>
      </c>
      <c r="V444">
        <v>159</v>
      </c>
      <c r="Y444">
        <v>5.8</v>
      </c>
      <c r="Z444">
        <v>5.8</v>
      </c>
      <c r="AA444">
        <v>96</v>
      </c>
      <c r="AL444">
        <v>11</v>
      </c>
      <c r="AM444">
        <v>22</v>
      </c>
      <c r="AN444">
        <v>18</v>
      </c>
      <c r="AO444" s="3">
        <v>43402</v>
      </c>
      <c r="AP444" s="3">
        <v>43565</v>
      </c>
      <c r="AQ444" t="s">
        <v>215</v>
      </c>
      <c r="AR444" t="s">
        <v>1149</v>
      </c>
    </row>
    <row r="445" spans="1:44" hidden="1" x14ac:dyDescent="0.3">
      <c r="A445" t="b">
        <f>AND($H445="Heat Pump",$K445&lt;=Summary!$B$3)</f>
        <v>0</v>
      </c>
      <c r="B445">
        <v>2317959</v>
      </c>
      <c r="C445" t="s">
        <v>210</v>
      </c>
      <c r="D445" t="s">
        <v>1119</v>
      </c>
      <c r="E445" t="s">
        <v>1150</v>
      </c>
      <c r="F445" t="s">
        <v>1150</v>
      </c>
      <c r="H445" t="s">
        <v>213</v>
      </c>
      <c r="I445" t="s">
        <v>218</v>
      </c>
      <c r="K445">
        <v>1</v>
      </c>
      <c r="O445">
        <v>0</v>
      </c>
      <c r="T445">
        <v>199000</v>
      </c>
      <c r="U445">
        <v>0.95</v>
      </c>
      <c r="V445">
        <v>159</v>
      </c>
      <c r="W445">
        <v>173.96061269149999</v>
      </c>
      <c r="Y445">
        <v>5.8</v>
      </c>
      <c r="Z445">
        <v>5.8</v>
      </c>
      <c r="AA445">
        <v>96</v>
      </c>
      <c r="AL445">
        <v>11</v>
      </c>
      <c r="AM445">
        <v>22</v>
      </c>
      <c r="AN445">
        <v>18</v>
      </c>
      <c r="AO445" s="3">
        <v>41122</v>
      </c>
      <c r="AP445" s="3">
        <v>43565</v>
      </c>
      <c r="AQ445" t="s">
        <v>215</v>
      </c>
      <c r="AR445" t="s">
        <v>1151</v>
      </c>
    </row>
    <row r="446" spans="1:44" hidden="1" x14ac:dyDescent="0.3">
      <c r="A446" t="b">
        <f>AND($H446="Heat Pump",$K446&lt;=Summary!$B$3)</f>
        <v>0</v>
      </c>
      <c r="B446">
        <v>2318066</v>
      </c>
      <c r="C446" t="s">
        <v>210</v>
      </c>
      <c r="D446" t="s">
        <v>1119</v>
      </c>
      <c r="E446" t="s">
        <v>1152</v>
      </c>
      <c r="F446" t="s">
        <v>1152</v>
      </c>
      <c r="H446" t="s">
        <v>213</v>
      </c>
      <c r="I446" t="s">
        <v>214</v>
      </c>
      <c r="K446">
        <v>1</v>
      </c>
      <c r="O446">
        <v>3</v>
      </c>
      <c r="T446">
        <v>180000</v>
      </c>
      <c r="U446">
        <v>0.95</v>
      </c>
      <c r="V446">
        <v>159</v>
      </c>
      <c r="Y446">
        <v>5.4</v>
      </c>
      <c r="Z446">
        <v>5.4</v>
      </c>
      <c r="AA446">
        <v>97</v>
      </c>
      <c r="AL446">
        <v>11</v>
      </c>
      <c r="AM446">
        <v>22</v>
      </c>
      <c r="AN446">
        <v>18</v>
      </c>
      <c r="AO446" s="3">
        <v>41122</v>
      </c>
      <c r="AP446" s="3">
        <v>43565</v>
      </c>
      <c r="AQ446" t="s">
        <v>215</v>
      </c>
      <c r="AR446" t="s">
        <v>1153</v>
      </c>
    </row>
    <row r="447" spans="1:44" hidden="1" x14ac:dyDescent="0.3">
      <c r="A447" t="b">
        <f>AND($H447="Heat Pump",$K447&lt;=Summary!$B$3)</f>
        <v>0</v>
      </c>
      <c r="B447">
        <v>2318067</v>
      </c>
      <c r="C447" t="s">
        <v>210</v>
      </c>
      <c r="D447" t="s">
        <v>1119</v>
      </c>
      <c r="E447" t="s">
        <v>1154</v>
      </c>
      <c r="F447" t="s">
        <v>1154</v>
      </c>
      <c r="H447" t="s">
        <v>213</v>
      </c>
      <c r="I447" t="s">
        <v>218</v>
      </c>
      <c r="K447">
        <v>1</v>
      </c>
      <c r="O447">
        <v>3</v>
      </c>
      <c r="T447">
        <v>180000</v>
      </c>
      <c r="U447">
        <v>0.95</v>
      </c>
      <c r="V447">
        <v>159</v>
      </c>
      <c r="W447">
        <v>173.96061269149999</v>
      </c>
      <c r="Y447">
        <v>5.4</v>
      </c>
      <c r="Z447">
        <v>5.4</v>
      </c>
      <c r="AA447">
        <v>97</v>
      </c>
      <c r="AL447">
        <v>11</v>
      </c>
      <c r="AM447">
        <v>22</v>
      </c>
      <c r="AN447">
        <v>18</v>
      </c>
      <c r="AO447" s="3">
        <v>41122</v>
      </c>
      <c r="AP447" s="3">
        <v>43565</v>
      </c>
      <c r="AQ447" t="s">
        <v>215</v>
      </c>
      <c r="AR447" t="s">
        <v>1155</v>
      </c>
    </row>
    <row r="448" spans="1:44" hidden="1" x14ac:dyDescent="0.3">
      <c r="A448" t="b">
        <f>AND($H448="Heat Pump",$K448&lt;=Summary!$B$3)</f>
        <v>0</v>
      </c>
      <c r="B448">
        <v>2317948</v>
      </c>
      <c r="C448" t="s">
        <v>210</v>
      </c>
      <c r="D448" t="s">
        <v>1119</v>
      </c>
      <c r="E448" t="s">
        <v>1156</v>
      </c>
      <c r="F448" t="s">
        <v>1156</v>
      </c>
      <c r="H448" t="s">
        <v>213</v>
      </c>
      <c r="I448" t="s">
        <v>214</v>
      </c>
      <c r="K448">
        <v>1</v>
      </c>
      <c r="O448">
        <v>0</v>
      </c>
      <c r="T448">
        <v>180000</v>
      </c>
      <c r="U448">
        <v>0.94</v>
      </c>
      <c r="V448">
        <v>159</v>
      </c>
      <c r="Y448">
        <v>5.3</v>
      </c>
      <c r="Z448">
        <v>5.3</v>
      </c>
      <c r="AA448">
        <v>97</v>
      </c>
      <c r="AL448">
        <v>11</v>
      </c>
      <c r="AM448">
        <v>22</v>
      </c>
      <c r="AN448">
        <v>18</v>
      </c>
      <c r="AO448" s="3">
        <v>41122</v>
      </c>
      <c r="AP448" s="3">
        <v>43565</v>
      </c>
      <c r="AQ448" t="s">
        <v>215</v>
      </c>
      <c r="AR448" t="s">
        <v>1157</v>
      </c>
    </row>
    <row r="449" spans="1:44" hidden="1" x14ac:dyDescent="0.3">
      <c r="A449" t="b">
        <f>AND($H449="Heat Pump",$K449&lt;=Summary!$B$3)</f>
        <v>0</v>
      </c>
      <c r="B449">
        <v>2317949</v>
      </c>
      <c r="C449" t="s">
        <v>210</v>
      </c>
      <c r="D449" t="s">
        <v>1119</v>
      </c>
      <c r="E449" t="s">
        <v>1158</v>
      </c>
      <c r="F449" t="s">
        <v>1158</v>
      </c>
      <c r="H449" t="s">
        <v>213</v>
      </c>
      <c r="I449" t="s">
        <v>218</v>
      </c>
      <c r="K449">
        <v>1</v>
      </c>
      <c r="O449">
        <v>0</v>
      </c>
      <c r="T449">
        <v>180000</v>
      </c>
      <c r="U449">
        <v>0.94</v>
      </c>
      <c r="V449">
        <v>159</v>
      </c>
      <c r="W449">
        <v>173.96061269149999</v>
      </c>
      <c r="Y449">
        <v>5.3</v>
      </c>
      <c r="Z449">
        <v>5.3</v>
      </c>
      <c r="AA449">
        <v>97</v>
      </c>
      <c r="AL449">
        <v>11</v>
      </c>
      <c r="AM449">
        <v>22</v>
      </c>
      <c r="AN449">
        <v>18</v>
      </c>
      <c r="AO449" s="3">
        <v>41122</v>
      </c>
      <c r="AP449" s="3">
        <v>43565</v>
      </c>
      <c r="AQ449" t="s">
        <v>215</v>
      </c>
      <c r="AR449" t="s">
        <v>1159</v>
      </c>
    </row>
    <row r="450" spans="1:44" hidden="1" x14ac:dyDescent="0.3">
      <c r="A450" t="b">
        <f>AND($H450="Heat Pump",$K450&lt;=Summary!$B$3)</f>
        <v>0</v>
      </c>
      <c r="B450">
        <v>2356010</v>
      </c>
      <c r="C450" t="s">
        <v>210</v>
      </c>
      <c r="D450" t="s">
        <v>1119</v>
      </c>
      <c r="E450" t="s">
        <v>1160</v>
      </c>
      <c r="F450" t="s">
        <v>1160</v>
      </c>
      <c r="H450" t="s">
        <v>213</v>
      </c>
      <c r="I450" t="s">
        <v>214</v>
      </c>
      <c r="K450">
        <v>0</v>
      </c>
      <c r="L450">
        <v>28</v>
      </c>
      <c r="M450">
        <v>1</v>
      </c>
      <c r="N450">
        <v>1</v>
      </c>
      <c r="O450">
        <v>2</v>
      </c>
      <c r="P450">
        <v>3</v>
      </c>
      <c r="T450">
        <v>160000</v>
      </c>
      <c r="U450">
        <v>0.93</v>
      </c>
      <c r="V450">
        <v>182</v>
      </c>
      <c r="Y450">
        <v>4.5999999999999996</v>
      </c>
      <c r="Z450">
        <v>4.5999999999999996</v>
      </c>
      <c r="AA450">
        <v>95</v>
      </c>
      <c r="AL450">
        <v>12</v>
      </c>
      <c r="AM450">
        <v>28</v>
      </c>
      <c r="AN450">
        <v>18</v>
      </c>
      <c r="AO450" s="3">
        <v>43862</v>
      </c>
      <c r="AP450" s="3">
        <v>43899</v>
      </c>
      <c r="AQ450" t="s">
        <v>239</v>
      </c>
      <c r="AR450" t="s">
        <v>1161</v>
      </c>
    </row>
    <row r="451" spans="1:44" hidden="1" x14ac:dyDescent="0.3">
      <c r="A451" t="b">
        <f>AND($H451="Heat Pump",$K451&lt;=Summary!$B$3)</f>
        <v>0</v>
      </c>
      <c r="B451">
        <v>2356033</v>
      </c>
      <c r="C451" t="s">
        <v>210</v>
      </c>
      <c r="D451" t="s">
        <v>1119</v>
      </c>
      <c r="E451" t="s">
        <v>1162</v>
      </c>
      <c r="F451" t="s">
        <v>1162</v>
      </c>
      <c r="H451" t="s">
        <v>213</v>
      </c>
      <c r="I451" t="s">
        <v>214</v>
      </c>
      <c r="K451">
        <v>0</v>
      </c>
      <c r="L451">
        <v>28</v>
      </c>
      <c r="M451">
        <v>1</v>
      </c>
      <c r="N451">
        <v>1</v>
      </c>
      <c r="O451">
        <v>2</v>
      </c>
      <c r="P451">
        <v>3</v>
      </c>
      <c r="T451">
        <v>180000</v>
      </c>
      <c r="U451">
        <v>0.93</v>
      </c>
      <c r="V451">
        <v>182</v>
      </c>
      <c r="Y451">
        <v>5.0999999999999996</v>
      </c>
      <c r="Z451">
        <v>5.0999999999999996</v>
      </c>
      <c r="AA451">
        <v>96</v>
      </c>
      <c r="AL451">
        <v>12</v>
      </c>
      <c r="AM451">
        <v>28</v>
      </c>
      <c r="AN451">
        <v>18</v>
      </c>
      <c r="AO451" s="3">
        <v>43862</v>
      </c>
      <c r="AP451" s="3">
        <v>43899</v>
      </c>
      <c r="AQ451" t="s">
        <v>239</v>
      </c>
      <c r="AR451" t="s">
        <v>1163</v>
      </c>
    </row>
    <row r="452" spans="1:44" hidden="1" x14ac:dyDescent="0.3">
      <c r="A452" t="b">
        <f>AND($H452="Heat Pump",$K452&lt;=Summary!$B$3)</f>
        <v>0</v>
      </c>
      <c r="B452">
        <v>2356024</v>
      </c>
      <c r="C452" t="s">
        <v>210</v>
      </c>
      <c r="D452" t="s">
        <v>1119</v>
      </c>
      <c r="E452" t="s">
        <v>1164</v>
      </c>
      <c r="F452" t="s">
        <v>1164</v>
      </c>
      <c r="H452" t="s">
        <v>213</v>
      </c>
      <c r="I452" t="s">
        <v>214</v>
      </c>
      <c r="K452">
        <v>0</v>
      </c>
      <c r="L452">
        <v>28</v>
      </c>
      <c r="M452">
        <v>1</v>
      </c>
      <c r="N452">
        <v>1</v>
      </c>
      <c r="O452">
        <v>2</v>
      </c>
      <c r="P452">
        <v>3</v>
      </c>
      <c r="T452">
        <v>199000</v>
      </c>
      <c r="U452">
        <v>0.93</v>
      </c>
      <c r="V452">
        <v>182</v>
      </c>
      <c r="Y452">
        <v>5.6</v>
      </c>
      <c r="Z452">
        <v>5.6</v>
      </c>
      <c r="AA452">
        <v>95</v>
      </c>
      <c r="AL452">
        <v>12</v>
      </c>
      <c r="AM452">
        <v>28</v>
      </c>
      <c r="AN452">
        <v>18</v>
      </c>
      <c r="AO452" s="3">
        <v>43862</v>
      </c>
      <c r="AP452" s="3">
        <v>43899</v>
      </c>
      <c r="AQ452" t="s">
        <v>239</v>
      </c>
      <c r="AR452" t="s">
        <v>1165</v>
      </c>
    </row>
    <row r="453" spans="1:44" hidden="1" x14ac:dyDescent="0.3">
      <c r="A453" t="b">
        <f>AND($H453="Heat Pump",$K453&lt;=Summary!$B$3)</f>
        <v>0</v>
      </c>
      <c r="B453">
        <v>2338356</v>
      </c>
      <c r="C453" t="s">
        <v>210</v>
      </c>
      <c r="D453" t="s">
        <v>1119</v>
      </c>
      <c r="E453" t="s">
        <v>1166</v>
      </c>
      <c r="F453" t="s">
        <v>1166</v>
      </c>
      <c r="H453" t="s">
        <v>213</v>
      </c>
      <c r="I453" t="s">
        <v>214</v>
      </c>
      <c r="K453">
        <v>0</v>
      </c>
      <c r="L453">
        <v>1</v>
      </c>
      <c r="M453">
        <v>1</v>
      </c>
      <c r="N453">
        <v>1</v>
      </c>
      <c r="O453">
        <v>1</v>
      </c>
      <c r="T453">
        <v>199000</v>
      </c>
      <c r="U453">
        <v>0.95</v>
      </c>
      <c r="Y453">
        <v>5.8</v>
      </c>
      <c r="Z453">
        <v>5.8</v>
      </c>
      <c r="AA453">
        <v>96</v>
      </c>
      <c r="AL453">
        <v>11</v>
      </c>
      <c r="AM453">
        <v>22</v>
      </c>
      <c r="AN453">
        <v>18</v>
      </c>
      <c r="AO453" s="3">
        <v>41122</v>
      </c>
      <c r="AP453" s="3">
        <v>43600</v>
      </c>
      <c r="AQ453" t="s">
        <v>215</v>
      </c>
      <c r="AR453" t="s">
        <v>1167</v>
      </c>
    </row>
    <row r="454" spans="1:44" hidden="1" x14ac:dyDescent="0.3">
      <c r="A454" t="b">
        <f>AND($H454="Heat Pump",$K454&lt;=Summary!$B$3)</f>
        <v>0</v>
      </c>
      <c r="B454">
        <v>2338383</v>
      </c>
      <c r="C454" t="s">
        <v>210</v>
      </c>
      <c r="D454" t="s">
        <v>1119</v>
      </c>
      <c r="E454" t="s">
        <v>1168</v>
      </c>
      <c r="F454" t="s">
        <v>1168</v>
      </c>
      <c r="H454" t="s">
        <v>213</v>
      </c>
      <c r="I454" t="s">
        <v>214</v>
      </c>
      <c r="K454">
        <v>1</v>
      </c>
      <c r="L454">
        <v>1</v>
      </c>
      <c r="M454">
        <v>1</v>
      </c>
      <c r="N454">
        <v>1</v>
      </c>
      <c r="O454">
        <v>1</v>
      </c>
      <c r="T454">
        <v>199000</v>
      </c>
      <c r="U454">
        <v>0.93</v>
      </c>
      <c r="Y454">
        <v>5.8</v>
      </c>
      <c r="Z454">
        <v>5.8</v>
      </c>
      <c r="AA454">
        <v>96</v>
      </c>
      <c r="AL454">
        <v>11</v>
      </c>
      <c r="AM454">
        <v>22</v>
      </c>
      <c r="AN454">
        <v>18</v>
      </c>
      <c r="AO454" s="3">
        <v>41122</v>
      </c>
      <c r="AP454" s="3">
        <v>43600</v>
      </c>
      <c r="AQ454" t="s">
        <v>215</v>
      </c>
      <c r="AR454" t="s">
        <v>1169</v>
      </c>
    </row>
    <row r="455" spans="1:44" hidden="1" x14ac:dyDescent="0.3">
      <c r="A455" t="b">
        <f>AND($H455="Heat Pump",$K455&lt;=Summary!$B$3)</f>
        <v>0</v>
      </c>
      <c r="B455">
        <v>2338354</v>
      </c>
      <c r="C455" t="s">
        <v>210</v>
      </c>
      <c r="D455" t="s">
        <v>1119</v>
      </c>
      <c r="E455" t="s">
        <v>1170</v>
      </c>
      <c r="F455" t="s">
        <v>1170</v>
      </c>
      <c r="H455" t="s">
        <v>213</v>
      </c>
      <c r="I455" t="s">
        <v>218</v>
      </c>
      <c r="K455">
        <v>1</v>
      </c>
      <c r="L455">
        <v>1</v>
      </c>
      <c r="M455">
        <v>1</v>
      </c>
      <c r="N455">
        <v>1</v>
      </c>
      <c r="O455">
        <v>1</v>
      </c>
      <c r="T455">
        <v>199000</v>
      </c>
      <c r="U455">
        <v>0.95</v>
      </c>
      <c r="Y455">
        <v>5.8</v>
      </c>
      <c r="Z455">
        <v>5.8</v>
      </c>
      <c r="AA455">
        <v>96</v>
      </c>
      <c r="AL455">
        <v>11</v>
      </c>
      <c r="AM455">
        <v>22</v>
      </c>
      <c r="AN455">
        <v>18</v>
      </c>
      <c r="AO455" s="3">
        <v>41122</v>
      </c>
      <c r="AP455" s="3">
        <v>43600</v>
      </c>
      <c r="AQ455" t="s">
        <v>215</v>
      </c>
      <c r="AR455" t="s">
        <v>1171</v>
      </c>
    </row>
    <row r="456" spans="1:44" hidden="1" x14ac:dyDescent="0.3">
      <c r="A456" t="b">
        <f>AND($H456="Heat Pump",$K456&lt;=Summary!$B$3)</f>
        <v>0</v>
      </c>
      <c r="B456">
        <v>2338388</v>
      </c>
      <c r="C456" t="s">
        <v>210</v>
      </c>
      <c r="D456" t="s">
        <v>1119</v>
      </c>
      <c r="E456" t="s">
        <v>1172</v>
      </c>
      <c r="F456" t="s">
        <v>1172</v>
      </c>
      <c r="H456" t="s">
        <v>213</v>
      </c>
      <c r="I456" t="s">
        <v>218</v>
      </c>
      <c r="K456">
        <v>1</v>
      </c>
      <c r="L456">
        <v>1</v>
      </c>
      <c r="M456">
        <v>1</v>
      </c>
      <c r="N456">
        <v>1</v>
      </c>
      <c r="O456">
        <v>1</v>
      </c>
      <c r="T456">
        <v>199000</v>
      </c>
      <c r="U456">
        <v>0.93</v>
      </c>
      <c r="Y456">
        <v>5.8</v>
      </c>
      <c r="Z456">
        <v>5.8</v>
      </c>
      <c r="AA456">
        <v>96</v>
      </c>
      <c r="AL456">
        <v>11</v>
      </c>
      <c r="AM456">
        <v>22</v>
      </c>
      <c r="AN456">
        <v>18</v>
      </c>
      <c r="AO456" s="3">
        <v>41122</v>
      </c>
      <c r="AP456" s="3">
        <v>43600</v>
      </c>
      <c r="AQ456" t="s">
        <v>215</v>
      </c>
      <c r="AR456" t="s">
        <v>1173</v>
      </c>
    </row>
    <row r="457" spans="1:44" hidden="1" x14ac:dyDescent="0.3">
      <c r="A457" t="b">
        <f>AND($H457="Heat Pump",$K457&lt;=Summary!$B$3)</f>
        <v>0</v>
      </c>
      <c r="B457">
        <v>2326198</v>
      </c>
      <c r="C457" t="s">
        <v>210</v>
      </c>
      <c r="D457" t="s">
        <v>35</v>
      </c>
      <c r="E457" t="s">
        <v>243</v>
      </c>
      <c r="F457" t="s">
        <v>1174</v>
      </c>
      <c r="H457" t="s">
        <v>238</v>
      </c>
      <c r="I457" t="s">
        <v>214</v>
      </c>
      <c r="K457">
        <v>38</v>
      </c>
      <c r="L457">
        <v>48</v>
      </c>
      <c r="M457">
        <v>52</v>
      </c>
      <c r="N457">
        <v>22</v>
      </c>
      <c r="O457">
        <v>3</v>
      </c>
      <c r="P457">
        <v>4</v>
      </c>
      <c r="T457">
        <v>40000</v>
      </c>
      <c r="U457">
        <v>0.66</v>
      </c>
      <c r="V457">
        <v>224</v>
      </c>
      <c r="X457">
        <v>65</v>
      </c>
      <c r="AA457">
        <v>77</v>
      </c>
      <c r="AO457" s="3">
        <v>43251</v>
      </c>
      <c r="AP457" s="3">
        <v>43565</v>
      </c>
      <c r="AQ457" t="s">
        <v>239</v>
      </c>
      <c r="AR457" t="s">
        <v>1175</v>
      </c>
    </row>
    <row r="458" spans="1:44" hidden="1" x14ac:dyDescent="0.3">
      <c r="A458" t="b">
        <f>AND($H458="Heat Pump",$K458&lt;=Summary!$B$3)</f>
        <v>0</v>
      </c>
      <c r="B458">
        <v>2318077</v>
      </c>
      <c r="C458" t="s">
        <v>210</v>
      </c>
      <c r="D458" t="s">
        <v>59</v>
      </c>
      <c r="E458" t="s">
        <v>1176</v>
      </c>
      <c r="F458" t="s">
        <v>1177</v>
      </c>
      <c r="H458" t="s">
        <v>213</v>
      </c>
      <c r="I458" t="s">
        <v>214</v>
      </c>
      <c r="K458">
        <v>1</v>
      </c>
      <c r="O458">
        <v>3</v>
      </c>
      <c r="T458">
        <v>180000</v>
      </c>
      <c r="U458">
        <v>0.95</v>
      </c>
      <c r="V458">
        <v>159</v>
      </c>
      <c r="Y458">
        <v>5.4</v>
      </c>
      <c r="Z458">
        <v>5.4</v>
      </c>
      <c r="AA458">
        <v>97</v>
      </c>
      <c r="AL458">
        <v>11</v>
      </c>
      <c r="AM458">
        <v>22</v>
      </c>
      <c r="AN458">
        <v>18</v>
      </c>
      <c r="AO458" s="3">
        <v>41122</v>
      </c>
      <c r="AP458" s="3">
        <v>43565</v>
      </c>
      <c r="AQ458" t="s">
        <v>215</v>
      </c>
      <c r="AR458" t="s">
        <v>1178</v>
      </c>
    </row>
    <row r="459" spans="1:44" hidden="1" x14ac:dyDescent="0.3">
      <c r="A459" t="b">
        <f>AND($H459="Heat Pump",$K459&lt;=Summary!$B$3)</f>
        <v>0</v>
      </c>
      <c r="B459">
        <v>2317950</v>
      </c>
      <c r="C459" t="s">
        <v>210</v>
      </c>
      <c r="D459" t="s">
        <v>59</v>
      </c>
      <c r="E459" t="s">
        <v>1179</v>
      </c>
      <c r="F459" t="s">
        <v>1179</v>
      </c>
      <c r="H459" t="s">
        <v>213</v>
      </c>
      <c r="I459" t="s">
        <v>218</v>
      </c>
      <c r="K459">
        <v>1</v>
      </c>
      <c r="O459">
        <v>0</v>
      </c>
      <c r="T459">
        <v>180000</v>
      </c>
      <c r="U459">
        <v>0.94</v>
      </c>
      <c r="V459">
        <v>159</v>
      </c>
      <c r="W459">
        <v>173.96061269149999</v>
      </c>
      <c r="Y459">
        <v>5.3</v>
      </c>
      <c r="Z459">
        <v>5.3</v>
      </c>
      <c r="AA459">
        <v>97</v>
      </c>
      <c r="AL459">
        <v>11</v>
      </c>
      <c r="AM459">
        <v>22</v>
      </c>
      <c r="AN459">
        <v>18</v>
      </c>
      <c r="AO459" s="3">
        <v>41122</v>
      </c>
      <c r="AP459" s="3">
        <v>43565</v>
      </c>
      <c r="AQ459" t="s">
        <v>215</v>
      </c>
      <c r="AR459" t="s">
        <v>1180</v>
      </c>
    </row>
    <row r="460" spans="1:44" hidden="1" x14ac:dyDescent="0.3">
      <c r="A460" t="b">
        <f>AND($H460="Heat Pump",$K460&lt;=Summary!$B$3)</f>
        <v>0</v>
      </c>
      <c r="B460">
        <v>2318070</v>
      </c>
      <c r="C460" t="s">
        <v>210</v>
      </c>
      <c r="D460" t="s">
        <v>59</v>
      </c>
      <c r="E460" t="s">
        <v>1181</v>
      </c>
      <c r="F460" t="s">
        <v>1182</v>
      </c>
      <c r="H460" t="s">
        <v>213</v>
      </c>
      <c r="I460" t="s">
        <v>218</v>
      </c>
      <c r="K460">
        <v>1</v>
      </c>
      <c r="O460">
        <v>3</v>
      </c>
      <c r="T460">
        <v>180000</v>
      </c>
      <c r="U460">
        <v>0.95</v>
      </c>
      <c r="V460">
        <v>159</v>
      </c>
      <c r="W460">
        <v>173.96061269149999</v>
      </c>
      <c r="Y460">
        <v>5.4</v>
      </c>
      <c r="Z460">
        <v>5.4</v>
      </c>
      <c r="AA460">
        <v>97</v>
      </c>
      <c r="AL460">
        <v>11</v>
      </c>
      <c r="AM460">
        <v>22</v>
      </c>
      <c r="AN460">
        <v>18</v>
      </c>
      <c r="AO460" s="3">
        <v>41122</v>
      </c>
      <c r="AP460" s="3">
        <v>43565</v>
      </c>
      <c r="AQ460" t="s">
        <v>215</v>
      </c>
      <c r="AR460" t="s">
        <v>1183</v>
      </c>
    </row>
    <row r="461" spans="1:44" hidden="1" x14ac:dyDescent="0.3">
      <c r="A461" t="b">
        <f>AND($H461="Heat Pump",$K461&lt;=Summary!$B$3)</f>
        <v>0</v>
      </c>
      <c r="B461">
        <v>2317962</v>
      </c>
      <c r="C461" t="s">
        <v>210</v>
      </c>
      <c r="D461" t="s">
        <v>59</v>
      </c>
      <c r="E461" t="s">
        <v>1184</v>
      </c>
      <c r="F461" t="s">
        <v>1184</v>
      </c>
      <c r="H461" t="s">
        <v>213</v>
      </c>
      <c r="I461" t="s">
        <v>214</v>
      </c>
      <c r="K461">
        <v>1</v>
      </c>
      <c r="L461">
        <v>1</v>
      </c>
      <c r="M461">
        <v>1</v>
      </c>
      <c r="N461">
        <v>1</v>
      </c>
      <c r="O461">
        <v>3</v>
      </c>
      <c r="T461">
        <v>199000</v>
      </c>
      <c r="U461">
        <v>0.95</v>
      </c>
      <c r="V461">
        <v>159</v>
      </c>
      <c r="Y461">
        <v>5.8</v>
      </c>
      <c r="Z461">
        <v>5.8</v>
      </c>
      <c r="AA461">
        <v>96</v>
      </c>
      <c r="AL461">
        <v>11</v>
      </c>
      <c r="AM461">
        <v>22</v>
      </c>
      <c r="AN461">
        <v>18</v>
      </c>
      <c r="AO461" s="3">
        <v>43402</v>
      </c>
      <c r="AP461" s="3">
        <v>43565</v>
      </c>
      <c r="AQ461" t="s">
        <v>215</v>
      </c>
      <c r="AR461" t="s">
        <v>1185</v>
      </c>
    </row>
    <row r="462" spans="1:44" hidden="1" x14ac:dyDescent="0.3">
      <c r="A462" t="b">
        <f>AND($H462="Heat Pump",$K462&lt;=Summary!$B$3)</f>
        <v>0</v>
      </c>
      <c r="B462">
        <v>2317930</v>
      </c>
      <c r="C462" t="s">
        <v>210</v>
      </c>
      <c r="D462" t="s">
        <v>59</v>
      </c>
      <c r="E462" t="s">
        <v>1186</v>
      </c>
      <c r="F462" t="s">
        <v>1187</v>
      </c>
      <c r="H462" t="s">
        <v>213</v>
      </c>
      <c r="I462" t="s">
        <v>214</v>
      </c>
      <c r="K462">
        <v>1</v>
      </c>
      <c r="L462">
        <v>1</v>
      </c>
      <c r="M462">
        <v>1</v>
      </c>
      <c r="N462">
        <v>1</v>
      </c>
      <c r="O462">
        <v>3</v>
      </c>
      <c r="T462">
        <v>199000</v>
      </c>
      <c r="U462">
        <v>0.93</v>
      </c>
      <c r="V462">
        <v>159</v>
      </c>
      <c r="Y462">
        <v>5.8</v>
      </c>
      <c r="Z462">
        <v>5.8</v>
      </c>
      <c r="AA462">
        <v>96</v>
      </c>
      <c r="AL462">
        <v>11</v>
      </c>
      <c r="AM462">
        <v>22</v>
      </c>
      <c r="AN462">
        <v>18</v>
      </c>
      <c r="AO462" s="3">
        <v>43402</v>
      </c>
      <c r="AP462" s="3">
        <v>43565</v>
      </c>
      <c r="AQ462" t="s">
        <v>215</v>
      </c>
      <c r="AR462" t="s">
        <v>1188</v>
      </c>
    </row>
    <row r="463" spans="1:44" hidden="1" x14ac:dyDescent="0.3">
      <c r="A463" t="b">
        <f>AND($H463="Heat Pump",$K463&lt;=Summary!$B$3)</f>
        <v>0</v>
      </c>
      <c r="B463">
        <v>2317965</v>
      </c>
      <c r="C463" t="s">
        <v>210</v>
      </c>
      <c r="D463" t="s">
        <v>59</v>
      </c>
      <c r="E463" t="s">
        <v>1189</v>
      </c>
      <c r="F463" t="s">
        <v>1189</v>
      </c>
      <c r="H463" t="s">
        <v>213</v>
      </c>
      <c r="I463" t="s">
        <v>218</v>
      </c>
      <c r="K463">
        <v>1</v>
      </c>
      <c r="O463">
        <v>0</v>
      </c>
      <c r="T463">
        <v>199000</v>
      </c>
      <c r="U463">
        <v>0.95</v>
      </c>
      <c r="V463">
        <v>159</v>
      </c>
      <c r="W463">
        <v>173.96061269149999</v>
      </c>
      <c r="Y463">
        <v>5.8</v>
      </c>
      <c r="Z463">
        <v>5.8</v>
      </c>
      <c r="AA463">
        <v>96</v>
      </c>
      <c r="AL463">
        <v>11</v>
      </c>
      <c r="AM463">
        <v>22</v>
      </c>
      <c r="AN463">
        <v>18</v>
      </c>
      <c r="AO463" s="3">
        <v>41122</v>
      </c>
      <c r="AP463" s="3">
        <v>43565</v>
      </c>
      <c r="AQ463" t="s">
        <v>215</v>
      </c>
      <c r="AR463" t="s">
        <v>1190</v>
      </c>
    </row>
    <row r="464" spans="1:44" hidden="1" x14ac:dyDescent="0.3">
      <c r="A464" t="b">
        <f>AND($H464="Heat Pump",$K464&lt;=Summary!$B$3)</f>
        <v>0</v>
      </c>
      <c r="B464">
        <v>2317935</v>
      </c>
      <c r="C464" t="s">
        <v>210</v>
      </c>
      <c r="D464" t="s">
        <v>59</v>
      </c>
      <c r="E464" t="s">
        <v>1191</v>
      </c>
      <c r="F464" t="s">
        <v>1192</v>
      </c>
      <c r="H464" t="s">
        <v>213</v>
      </c>
      <c r="I464" t="s">
        <v>218</v>
      </c>
      <c r="K464">
        <v>1</v>
      </c>
      <c r="O464">
        <v>3</v>
      </c>
      <c r="T464">
        <v>199000</v>
      </c>
      <c r="U464">
        <v>0.93</v>
      </c>
      <c r="V464">
        <v>159</v>
      </c>
      <c r="W464">
        <v>173.96061269149999</v>
      </c>
      <c r="Y464">
        <v>5.8</v>
      </c>
      <c r="Z464">
        <v>5.8</v>
      </c>
      <c r="AA464">
        <v>96</v>
      </c>
      <c r="AL464">
        <v>11</v>
      </c>
      <c r="AM464">
        <v>22</v>
      </c>
      <c r="AN464">
        <v>18</v>
      </c>
      <c r="AO464" s="3">
        <v>41122</v>
      </c>
      <c r="AP464" s="3">
        <v>43565</v>
      </c>
      <c r="AQ464" t="s">
        <v>215</v>
      </c>
      <c r="AR464" t="s">
        <v>1193</v>
      </c>
    </row>
    <row r="465" spans="1:44" hidden="1" x14ac:dyDescent="0.3">
      <c r="A465" t="b">
        <f>AND($H465="Heat Pump",$K465&lt;=Summary!$B$3)</f>
        <v>0</v>
      </c>
      <c r="B465">
        <v>2338357</v>
      </c>
      <c r="C465" t="s">
        <v>210</v>
      </c>
      <c r="D465" t="s">
        <v>59</v>
      </c>
      <c r="E465" t="s">
        <v>1194</v>
      </c>
      <c r="F465" t="s">
        <v>1194</v>
      </c>
      <c r="H465" t="s">
        <v>213</v>
      </c>
      <c r="I465" t="s">
        <v>214</v>
      </c>
      <c r="K465">
        <v>1</v>
      </c>
      <c r="L465">
        <v>1</v>
      </c>
      <c r="M465">
        <v>1</v>
      </c>
      <c r="N465">
        <v>1</v>
      </c>
      <c r="O465">
        <v>1</v>
      </c>
      <c r="T465">
        <v>199000</v>
      </c>
      <c r="U465">
        <v>0.95</v>
      </c>
      <c r="Y465">
        <v>5.8</v>
      </c>
      <c r="Z465">
        <v>5.8</v>
      </c>
      <c r="AA465">
        <v>96</v>
      </c>
      <c r="AL465">
        <v>11</v>
      </c>
      <c r="AM465">
        <v>22</v>
      </c>
      <c r="AN465">
        <v>18</v>
      </c>
      <c r="AO465" s="3">
        <v>41122</v>
      </c>
      <c r="AP465" s="3">
        <v>43600</v>
      </c>
      <c r="AQ465" t="s">
        <v>215</v>
      </c>
      <c r="AR465" t="s">
        <v>1195</v>
      </c>
    </row>
    <row r="466" spans="1:44" hidden="1" x14ac:dyDescent="0.3">
      <c r="A466" t="b">
        <f>AND($H466="Heat Pump",$K466&lt;=Summary!$B$3)</f>
        <v>0</v>
      </c>
      <c r="B466">
        <v>2338389</v>
      </c>
      <c r="C466" t="s">
        <v>210</v>
      </c>
      <c r="D466" t="s">
        <v>59</v>
      </c>
      <c r="E466" t="s">
        <v>1196</v>
      </c>
      <c r="F466" t="s">
        <v>1196</v>
      </c>
      <c r="H466" t="s">
        <v>213</v>
      </c>
      <c r="I466" t="s">
        <v>214</v>
      </c>
      <c r="K466">
        <v>1</v>
      </c>
      <c r="L466">
        <v>1</v>
      </c>
      <c r="M466">
        <v>1</v>
      </c>
      <c r="N466">
        <v>1</v>
      </c>
      <c r="O466">
        <v>1</v>
      </c>
      <c r="T466">
        <v>199000</v>
      </c>
      <c r="U466">
        <v>0.93</v>
      </c>
      <c r="Y466">
        <v>5.8</v>
      </c>
      <c r="Z466">
        <v>5.8</v>
      </c>
      <c r="AA466">
        <v>96</v>
      </c>
      <c r="AL466">
        <v>11</v>
      </c>
      <c r="AM466">
        <v>22</v>
      </c>
      <c r="AN466">
        <v>18</v>
      </c>
      <c r="AO466" s="3">
        <v>41122</v>
      </c>
      <c r="AP466" s="3">
        <v>43600</v>
      </c>
      <c r="AQ466" t="s">
        <v>215</v>
      </c>
      <c r="AR466" t="s">
        <v>1197</v>
      </c>
    </row>
    <row r="467" spans="1:44" hidden="1" x14ac:dyDescent="0.3">
      <c r="A467" t="b">
        <f>AND($H467="Heat Pump",$K467&lt;=Summary!$B$3)</f>
        <v>0</v>
      </c>
      <c r="B467">
        <v>2338363</v>
      </c>
      <c r="C467" t="s">
        <v>210</v>
      </c>
      <c r="D467" t="s">
        <v>59</v>
      </c>
      <c r="E467" t="s">
        <v>1198</v>
      </c>
      <c r="F467" t="s">
        <v>1198</v>
      </c>
      <c r="H467" t="s">
        <v>213</v>
      </c>
      <c r="I467" t="s">
        <v>218</v>
      </c>
      <c r="K467">
        <v>1</v>
      </c>
      <c r="L467">
        <v>1</v>
      </c>
      <c r="M467">
        <v>1</v>
      </c>
      <c r="N467">
        <v>1</v>
      </c>
      <c r="O467">
        <v>1</v>
      </c>
      <c r="T467">
        <v>199000</v>
      </c>
      <c r="U467">
        <v>0.95</v>
      </c>
      <c r="Y467">
        <v>5.8</v>
      </c>
      <c r="Z467">
        <v>5.8</v>
      </c>
      <c r="AA467">
        <v>96</v>
      </c>
      <c r="AL467">
        <v>11</v>
      </c>
      <c r="AM467">
        <v>22</v>
      </c>
      <c r="AN467">
        <v>18</v>
      </c>
      <c r="AO467" s="3">
        <v>41122</v>
      </c>
      <c r="AP467" s="3">
        <v>43600</v>
      </c>
      <c r="AQ467" t="s">
        <v>215</v>
      </c>
      <c r="AR467" t="s">
        <v>1199</v>
      </c>
    </row>
    <row r="468" spans="1:44" hidden="1" x14ac:dyDescent="0.3">
      <c r="A468" t="b">
        <f>AND($H468="Heat Pump",$K468&lt;=Summary!$B$3)</f>
        <v>0</v>
      </c>
      <c r="B468">
        <v>2338387</v>
      </c>
      <c r="C468" t="s">
        <v>210</v>
      </c>
      <c r="D468" t="s">
        <v>59</v>
      </c>
      <c r="E468" t="s">
        <v>1200</v>
      </c>
      <c r="F468" t="s">
        <v>1200</v>
      </c>
      <c r="H468" t="s">
        <v>213</v>
      </c>
      <c r="I468" t="s">
        <v>218</v>
      </c>
      <c r="K468">
        <v>1</v>
      </c>
      <c r="L468">
        <v>1</v>
      </c>
      <c r="M468">
        <v>1</v>
      </c>
      <c r="N468">
        <v>1</v>
      </c>
      <c r="O468">
        <v>1</v>
      </c>
      <c r="T468">
        <v>199000</v>
      </c>
      <c r="U468">
        <v>0.93</v>
      </c>
      <c r="Y468">
        <v>5.8</v>
      </c>
      <c r="Z468">
        <v>5.8</v>
      </c>
      <c r="AA468">
        <v>96</v>
      </c>
      <c r="AL468">
        <v>11</v>
      </c>
      <c r="AM468">
        <v>22</v>
      </c>
      <c r="AN468">
        <v>18</v>
      </c>
      <c r="AO468" s="3">
        <v>41122</v>
      </c>
      <c r="AP468" s="3">
        <v>43600</v>
      </c>
      <c r="AQ468" t="s">
        <v>215</v>
      </c>
      <c r="AR468" t="s">
        <v>1201</v>
      </c>
    </row>
    <row r="469" spans="1:44" hidden="1" x14ac:dyDescent="0.3">
      <c r="A469" t="b">
        <f>AND($H469="Heat Pump",$K469&lt;=Summary!$B$3)</f>
        <v>0</v>
      </c>
      <c r="B469">
        <v>2367105</v>
      </c>
      <c r="C469" t="s">
        <v>210</v>
      </c>
      <c r="D469" t="s">
        <v>59</v>
      </c>
      <c r="E469" t="s">
        <v>224</v>
      </c>
      <c r="F469" t="s">
        <v>144</v>
      </c>
      <c r="H469" t="s">
        <v>224</v>
      </c>
      <c r="I469" t="s">
        <v>225</v>
      </c>
      <c r="K469">
        <v>46</v>
      </c>
      <c r="L469">
        <v>63</v>
      </c>
      <c r="N469">
        <v>15</v>
      </c>
      <c r="Q469">
        <v>4.5</v>
      </c>
      <c r="R469">
        <v>240</v>
      </c>
      <c r="T469">
        <v>0</v>
      </c>
      <c r="U469">
        <v>3.35</v>
      </c>
      <c r="X469">
        <v>66</v>
      </c>
      <c r="AA469">
        <v>407</v>
      </c>
      <c r="AO469" s="3">
        <v>43560</v>
      </c>
      <c r="AP469" s="3">
        <v>44113</v>
      </c>
      <c r="AQ469" t="s">
        <v>239</v>
      </c>
      <c r="AR469" t="s">
        <v>1202</v>
      </c>
    </row>
    <row r="470" spans="1:44" hidden="1" x14ac:dyDescent="0.3">
      <c r="A470" t="b">
        <f>AND($H470="Heat Pump",$K470&lt;=Summary!$B$3)</f>
        <v>0</v>
      </c>
      <c r="B470">
        <v>2318259</v>
      </c>
      <c r="C470" t="s">
        <v>210</v>
      </c>
      <c r="D470" t="s">
        <v>59</v>
      </c>
      <c r="E470" t="s">
        <v>227</v>
      </c>
      <c r="F470" t="s">
        <v>1203</v>
      </c>
      <c r="H470" t="s">
        <v>224</v>
      </c>
      <c r="I470" t="s">
        <v>225</v>
      </c>
      <c r="K470">
        <v>46</v>
      </c>
      <c r="L470">
        <v>46</v>
      </c>
      <c r="N470">
        <v>15</v>
      </c>
      <c r="Q470">
        <v>4.5</v>
      </c>
      <c r="R470">
        <v>240</v>
      </c>
      <c r="S470">
        <v>1516</v>
      </c>
      <c r="T470">
        <v>0</v>
      </c>
      <c r="U470">
        <v>3.42</v>
      </c>
      <c r="X470">
        <v>66</v>
      </c>
      <c r="AA470">
        <v>407</v>
      </c>
      <c r="AM470">
        <v>63</v>
      </c>
      <c r="AO470" s="3">
        <v>42517</v>
      </c>
      <c r="AP470" s="3">
        <v>43565</v>
      </c>
      <c r="AQ470" t="s">
        <v>239</v>
      </c>
      <c r="AR470" t="s">
        <v>1204</v>
      </c>
    </row>
    <row r="471" spans="1:44" hidden="1" x14ac:dyDescent="0.3">
      <c r="A471" t="b">
        <f>AND($H471="Heat Pump",$K471&lt;=Summary!$B$3)</f>
        <v>0</v>
      </c>
      <c r="B471">
        <v>2367104</v>
      </c>
      <c r="C471" t="s">
        <v>210</v>
      </c>
      <c r="D471" t="s">
        <v>59</v>
      </c>
      <c r="E471" t="s">
        <v>224</v>
      </c>
      <c r="F471" t="s">
        <v>145</v>
      </c>
      <c r="H471" t="s">
        <v>224</v>
      </c>
      <c r="I471" t="s">
        <v>225</v>
      </c>
      <c r="K471">
        <v>67</v>
      </c>
      <c r="L471">
        <v>61</v>
      </c>
      <c r="N471">
        <v>23</v>
      </c>
      <c r="Q471">
        <v>4.5</v>
      </c>
      <c r="R471">
        <v>240</v>
      </c>
      <c r="T471">
        <v>0</v>
      </c>
      <c r="U471">
        <v>3.42</v>
      </c>
      <c r="X471">
        <v>79</v>
      </c>
      <c r="AA471">
        <v>265</v>
      </c>
      <c r="AO471" s="3">
        <v>43560</v>
      </c>
      <c r="AP471" s="3">
        <v>44113</v>
      </c>
      <c r="AQ471" t="s">
        <v>239</v>
      </c>
      <c r="AR471" t="s">
        <v>1205</v>
      </c>
    </row>
    <row r="472" spans="1:44" hidden="1" x14ac:dyDescent="0.3">
      <c r="A472" t="b">
        <f>AND($H472="Heat Pump",$K472&lt;=Summary!$B$3)</f>
        <v>0</v>
      </c>
      <c r="B472">
        <v>2318250</v>
      </c>
      <c r="C472" t="s">
        <v>210</v>
      </c>
      <c r="D472" t="s">
        <v>59</v>
      </c>
      <c r="E472" t="s">
        <v>227</v>
      </c>
      <c r="F472" t="s">
        <v>1206</v>
      </c>
      <c r="H472" t="s">
        <v>224</v>
      </c>
      <c r="I472" t="s">
        <v>225</v>
      </c>
      <c r="K472">
        <v>67</v>
      </c>
      <c r="L472">
        <v>44</v>
      </c>
      <c r="N472">
        <v>23</v>
      </c>
      <c r="Q472">
        <v>4.5</v>
      </c>
      <c r="R472">
        <v>240</v>
      </c>
      <c r="S472">
        <v>1562</v>
      </c>
      <c r="T472">
        <v>0</v>
      </c>
      <c r="U472">
        <v>3</v>
      </c>
      <c r="X472">
        <v>66</v>
      </c>
      <c r="AA472">
        <v>265</v>
      </c>
      <c r="AM472">
        <v>61</v>
      </c>
      <c r="AO472" s="3">
        <v>42517</v>
      </c>
      <c r="AP472" s="3">
        <v>43565</v>
      </c>
      <c r="AQ472" t="s">
        <v>239</v>
      </c>
      <c r="AR472" t="s">
        <v>1207</v>
      </c>
    </row>
    <row r="473" spans="1:44" hidden="1" x14ac:dyDescent="0.3">
      <c r="A473" t="b">
        <f>AND($H473="Heat Pump",$K473&lt;=Summary!$B$3)</f>
        <v>0</v>
      </c>
      <c r="B473">
        <v>2367103</v>
      </c>
      <c r="C473" t="s">
        <v>210</v>
      </c>
      <c r="D473" t="s">
        <v>59</v>
      </c>
      <c r="E473" t="s">
        <v>224</v>
      </c>
      <c r="F473" t="s">
        <v>146</v>
      </c>
      <c r="H473" t="s">
        <v>224</v>
      </c>
      <c r="I473" t="s">
        <v>225</v>
      </c>
      <c r="K473">
        <v>82</v>
      </c>
      <c r="L473">
        <v>69</v>
      </c>
      <c r="N473">
        <v>27</v>
      </c>
      <c r="Q473">
        <v>4.5</v>
      </c>
      <c r="R473">
        <v>240</v>
      </c>
      <c r="T473">
        <v>0</v>
      </c>
      <c r="U473">
        <v>3.45</v>
      </c>
      <c r="X473">
        <v>84</v>
      </c>
      <c r="AA473">
        <v>233</v>
      </c>
      <c r="AO473" s="3">
        <v>43560</v>
      </c>
      <c r="AP473" s="3">
        <v>44113</v>
      </c>
      <c r="AQ473" t="s">
        <v>239</v>
      </c>
      <c r="AR473" t="s">
        <v>1208</v>
      </c>
    </row>
    <row r="474" spans="1:44" hidden="1" x14ac:dyDescent="0.3">
      <c r="A474" t="b">
        <f>AND($H474="Heat Pump",$K474&lt;=Summary!$B$3)</f>
        <v>0</v>
      </c>
      <c r="B474">
        <v>2318256</v>
      </c>
      <c r="C474" t="s">
        <v>210</v>
      </c>
      <c r="D474" t="s">
        <v>59</v>
      </c>
      <c r="E474" t="s">
        <v>227</v>
      </c>
      <c r="F474" t="s">
        <v>1209</v>
      </c>
      <c r="H474" t="s">
        <v>224</v>
      </c>
      <c r="I474" t="s">
        <v>225</v>
      </c>
      <c r="K474">
        <v>82</v>
      </c>
      <c r="L474">
        <v>52</v>
      </c>
      <c r="N474">
        <v>23</v>
      </c>
      <c r="Q474">
        <v>4.5</v>
      </c>
      <c r="R474">
        <v>240</v>
      </c>
      <c r="S474">
        <v>1591</v>
      </c>
      <c r="T474">
        <v>0</v>
      </c>
      <c r="U474">
        <v>2.73</v>
      </c>
      <c r="X474">
        <v>84</v>
      </c>
      <c r="AA474">
        <v>233</v>
      </c>
      <c r="AM474">
        <v>69</v>
      </c>
      <c r="AO474" s="3">
        <v>42517</v>
      </c>
      <c r="AP474" s="3">
        <v>43566</v>
      </c>
      <c r="AQ474" t="s">
        <v>239</v>
      </c>
      <c r="AR474" t="s">
        <v>1210</v>
      </c>
    </row>
    <row r="475" spans="1:44" hidden="1" x14ac:dyDescent="0.3">
      <c r="A475" t="b">
        <f>AND($H475="Heat Pump",$K475&lt;=Summary!$B$3)</f>
        <v>0</v>
      </c>
      <c r="B475">
        <v>2367102</v>
      </c>
      <c r="C475" t="s">
        <v>210</v>
      </c>
      <c r="D475" t="s">
        <v>59</v>
      </c>
      <c r="E475" t="s">
        <v>224</v>
      </c>
      <c r="F475" t="s">
        <v>147</v>
      </c>
      <c r="H475" t="s">
        <v>224</v>
      </c>
      <c r="I475" t="s">
        <v>225</v>
      </c>
      <c r="K475">
        <v>46</v>
      </c>
      <c r="L475">
        <v>63</v>
      </c>
      <c r="N475">
        <v>15</v>
      </c>
      <c r="Q475">
        <v>4.5</v>
      </c>
      <c r="R475">
        <v>240</v>
      </c>
      <c r="T475">
        <v>0</v>
      </c>
      <c r="U475">
        <v>3.45</v>
      </c>
      <c r="X475">
        <v>66</v>
      </c>
      <c r="AA475">
        <v>407</v>
      </c>
      <c r="AO475" s="3">
        <v>43560</v>
      </c>
      <c r="AP475" s="3">
        <v>44113</v>
      </c>
      <c r="AQ475" t="s">
        <v>239</v>
      </c>
      <c r="AR475" t="s">
        <v>1211</v>
      </c>
    </row>
    <row r="476" spans="1:44" hidden="1" x14ac:dyDescent="0.3">
      <c r="A476" t="b">
        <f>AND($H476="Heat Pump",$K476&lt;=Summary!$B$3)</f>
        <v>0</v>
      </c>
      <c r="B476">
        <v>2318258</v>
      </c>
      <c r="C476" t="s">
        <v>210</v>
      </c>
      <c r="D476" t="s">
        <v>59</v>
      </c>
      <c r="E476" t="s">
        <v>227</v>
      </c>
      <c r="F476" t="s">
        <v>1212</v>
      </c>
      <c r="H476" t="s">
        <v>224</v>
      </c>
      <c r="I476" t="s">
        <v>225</v>
      </c>
      <c r="K476">
        <v>46</v>
      </c>
      <c r="L476">
        <v>63</v>
      </c>
      <c r="N476">
        <v>23</v>
      </c>
      <c r="Q476">
        <v>4.5</v>
      </c>
      <c r="R476">
        <v>240</v>
      </c>
      <c r="S476">
        <v>1516</v>
      </c>
      <c r="T476">
        <v>0</v>
      </c>
      <c r="U476">
        <v>3.42</v>
      </c>
      <c r="X476">
        <v>66</v>
      </c>
      <c r="AA476">
        <v>407</v>
      </c>
      <c r="AM476">
        <v>63</v>
      </c>
      <c r="AO476" s="3">
        <v>42146</v>
      </c>
      <c r="AP476" s="3">
        <v>43565</v>
      </c>
      <c r="AQ476" t="s">
        <v>239</v>
      </c>
      <c r="AR476" t="s">
        <v>1213</v>
      </c>
    </row>
    <row r="477" spans="1:44" hidden="1" x14ac:dyDescent="0.3">
      <c r="A477" t="b">
        <f>AND($H477="Heat Pump",$K477&lt;=Summary!$B$3)</f>
        <v>0</v>
      </c>
      <c r="B477">
        <v>2318260</v>
      </c>
      <c r="C477" t="s">
        <v>210</v>
      </c>
      <c r="D477" t="s">
        <v>59</v>
      </c>
      <c r="E477" t="s">
        <v>227</v>
      </c>
      <c r="F477" t="s">
        <v>1214</v>
      </c>
      <c r="H477" t="s">
        <v>224</v>
      </c>
      <c r="I477" t="s">
        <v>225</v>
      </c>
      <c r="K477">
        <v>46</v>
      </c>
      <c r="L477">
        <v>46</v>
      </c>
      <c r="N477">
        <v>15</v>
      </c>
      <c r="Q477">
        <v>4.5</v>
      </c>
      <c r="R477">
        <v>240</v>
      </c>
      <c r="S477">
        <v>1516</v>
      </c>
      <c r="T477">
        <v>0</v>
      </c>
      <c r="U477">
        <v>3.42</v>
      </c>
      <c r="X477">
        <v>66</v>
      </c>
      <c r="AA477">
        <v>407</v>
      </c>
      <c r="AM477">
        <v>63</v>
      </c>
      <c r="AO477" s="3">
        <v>42517</v>
      </c>
      <c r="AP477" s="3">
        <v>43565</v>
      </c>
      <c r="AQ477" t="s">
        <v>239</v>
      </c>
      <c r="AR477" t="s">
        <v>1215</v>
      </c>
    </row>
    <row r="478" spans="1:44" hidden="1" x14ac:dyDescent="0.3">
      <c r="A478" t="b">
        <f>AND($H478="Heat Pump",$K478&lt;=Summary!$B$3)</f>
        <v>0</v>
      </c>
      <c r="B478">
        <v>2367100</v>
      </c>
      <c r="C478" t="s">
        <v>210</v>
      </c>
      <c r="D478" t="s">
        <v>59</v>
      </c>
      <c r="E478" t="s">
        <v>224</v>
      </c>
      <c r="F478" t="s">
        <v>149</v>
      </c>
      <c r="H478" t="s">
        <v>224</v>
      </c>
      <c r="I478" t="s">
        <v>225</v>
      </c>
      <c r="K478">
        <v>67</v>
      </c>
      <c r="L478">
        <v>61</v>
      </c>
      <c r="N478">
        <v>23</v>
      </c>
      <c r="Q478">
        <v>4.5</v>
      </c>
      <c r="R478">
        <v>240</v>
      </c>
      <c r="T478">
        <v>0</v>
      </c>
      <c r="U478">
        <v>3.45</v>
      </c>
      <c r="X478">
        <v>79</v>
      </c>
      <c r="AA478">
        <v>265</v>
      </c>
      <c r="AO478" s="3">
        <v>43560</v>
      </c>
      <c r="AP478" s="3">
        <v>44113</v>
      </c>
      <c r="AQ478" t="s">
        <v>239</v>
      </c>
      <c r="AR478" t="s">
        <v>1216</v>
      </c>
    </row>
    <row r="479" spans="1:44" hidden="1" x14ac:dyDescent="0.3">
      <c r="A479" t="b">
        <f>AND($H479="Heat Pump",$K479&lt;=Summary!$B$3)</f>
        <v>0</v>
      </c>
      <c r="B479">
        <v>2318249</v>
      </c>
      <c r="C479" t="s">
        <v>210</v>
      </c>
      <c r="D479" t="s">
        <v>59</v>
      </c>
      <c r="E479" t="s">
        <v>227</v>
      </c>
      <c r="F479" t="s">
        <v>1217</v>
      </c>
      <c r="H479" t="s">
        <v>224</v>
      </c>
      <c r="I479" t="s">
        <v>225</v>
      </c>
      <c r="K479">
        <v>67</v>
      </c>
      <c r="L479">
        <v>61</v>
      </c>
      <c r="N479">
        <v>27</v>
      </c>
      <c r="Q479">
        <v>4.5</v>
      </c>
      <c r="R479">
        <v>240</v>
      </c>
      <c r="S479">
        <v>1562</v>
      </c>
      <c r="T479">
        <v>0</v>
      </c>
      <c r="U479">
        <v>3</v>
      </c>
      <c r="X479">
        <v>66</v>
      </c>
      <c r="AA479">
        <v>265</v>
      </c>
      <c r="AM479">
        <v>61</v>
      </c>
      <c r="AO479" s="3">
        <v>42146</v>
      </c>
      <c r="AP479" s="3">
        <v>43565</v>
      </c>
      <c r="AQ479" t="s">
        <v>239</v>
      </c>
      <c r="AR479" t="s">
        <v>1218</v>
      </c>
    </row>
    <row r="480" spans="1:44" hidden="1" x14ac:dyDescent="0.3">
      <c r="A480" t="b">
        <f>AND($H480="Heat Pump",$K480&lt;=Summary!$B$3)</f>
        <v>0</v>
      </c>
      <c r="B480">
        <v>2318251</v>
      </c>
      <c r="C480" t="s">
        <v>210</v>
      </c>
      <c r="D480" t="s">
        <v>59</v>
      </c>
      <c r="E480" t="s">
        <v>227</v>
      </c>
      <c r="F480" t="s">
        <v>1219</v>
      </c>
      <c r="H480" t="s">
        <v>224</v>
      </c>
      <c r="I480" t="s">
        <v>225</v>
      </c>
      <c r="K480">
        <v>67</v>
      </c>
      <c r="L480">
        <v>44</v>
      </c>
      <c r="N480">
        <v>23</v>
      </c>
      <c r="Q480">
        <v>4.5</v>
      </c>
      <c r="R480">
        <v>240</v>
      </c>
      <c r="S480">
        <v>1562</v>
      </c>
      <c r="T480">
        <v>0</v>
      </c>
      <c r="U480">
        <v>3</v>
      </c>
      <c r="X480">
        <v>66</v>
      </c>
      <c r="AA480">
        <v>265</v>
      </c>
      <c r="AM480">
        <v>61</v>
      </c>
      <c r="AO480" s="3">
        <v>42517</v>
      </c>
      <c r="AP480" s="3">
        <v>43565</v>
      </c>
      <c r="AQ480" t="s">
        <v>239</v>
      </c>
      <c r="AR480" t="s">
        <v>1220</v>
      </c>
    </row>
    <row r="481" spans="1:44" hidden="1" x14ac:dyDescent="0.3">
      <c r="A481" t="b">
        <f>AND($H481="Heat Pump",$K481&lt;=Summary!$B$3)</f>
        <v>0</v>
      </c>
      <c r="B481">
        <v>2367098</v>
      </c>
      <c r="C481" t="s">
        <v>210</v>
      </c>
      <c r="D481" t="s">
        <v>59</v>
      </c>
      <c r="E481" t="s">
        <v>224</v>
      </c>
      <c r="F481" t="s">
        <v>151</v>
      </c>
      <c r="H481" t="s">
        <v>224</v>
      </c>
      <c r="I481" t="s">
        <v>225</v>
      </c>
      <c r="K481">
        <v>82</v>
      </c>
      <c r="L481">
        <v>69</v>
      </c>
      <c r="N481">
        <v>27</v>
      </c>
      <c r="Q481">
        <v>4.5</v>
      </c>
      <c r="R481">
        <v>240</v>
      </c>
      <c r="T481">
        <v>0</v>
      </c>
      <c r="U481">
        <v>3.45</v>
      </c>
      <c r="X481">
        <v>86</v>
      </c>
      <c r="AA481">
        <v>233</v>
      </c>
      <c r="AO481" s="3">
        <v>43560</v>
      </c>
      <c r="AP481" s="3">
        <v>44113</v>
      </c>
      <c r="AQ481" t="s">
        <v>239</v>
      </c>
      <c r="AR481" t="s">
        <v>1221</v>
      </c>
    </row>
    <row r="482" spans="1:44" hidden="1" x14ac:dyDescent="0.3">
      <c r="A482" t="b">
        <f>AND($H482="Heat Pump",$K482&lt;=Summary!$B$3)</f>
        <v>0</v>
      </c>
      <c r="B482">
        <v>2318255</v>
      </c>
      <c r="C482" t="s">
        <v>210</v>
      </c>
      <c r="D482" t="s">
        <v>59</v>
      </c>
      <c r="E482" t="s">
        <v>227</v>
      </c>
      <c r="F482" t="s">
        <v>1222</v>
      </c>
      <c r="H482" t="s">
        <v>224</v>
      </c>
      <c r="I482" t="s">
        <v>225</v>
      </c>
      <c r="K482">
        <v>82</v>
      </c>
      <c r="L482">
        <v>69</v>
      </c>
      <c r="N482">
        <v>27</v>
      </c>
      <c r="Q482">
        <v>4.5</v>
      </c>
      <c r="R482">
        <v>240</v>
      </c>
      <c r="S482">
        <v>1591</v>
      </c>
      <c r="T482">
        <v>0</v>
      </c>
      <c r="U482">
        <v>2.73</v>
      </c>
      <c r="X482">
        <v>84</v>
      </c>
      <c r="AA482">
        <v>233</v>
      </c>
      <c r="AM482">
        <v>69</v>
      </c>
      <c r="AO482" s="3">
        <v>42146</v>
      </c>
      <c r="AP482" s="3">
        <v>43566</v>
      </c>
      <c r="AQ482" t="s">
        <v>239</v>
      </c>
      <c r="AR482" t="s">
        <v>1223</v>
      </c>
    </row>
    <row r="483" spans="1:44" hidden="1" x14ac:dyDescent="0.3">
      <c r="A483" t="b">
        <f>AND($H483="Heat Pump",$K483&lt;=Summary!$B$3)</f>
        <v>0</v>
      </c>
      <c r="B483">
        <v>2318257</v>
      </c>
      <c r="C483" t="s">
        <v>210</v>
      </c>
      <c r="D483" t="s">
        <v>59</v>
      </c>
      <c r="E483" t="s">
        <v>227</v>
      </c>
      <c r="F483" t="s">
        <v>1224</v>
      </c>
      <c r="H483" t="s">
        <v>224</v>
      </c>
      <c r="I483" t="s">
        <v>225</v>
      </c>
      <c r="K483">
        <v>82</v>
      </c>
      <c r="L483">
        <v>52</v>
      </c>
      <c r="N483">
        <v>23</v>
      </c>
      <c r="Q483">
        <v>4.5</v>
      </c>
      <c r="R483">
        <v>240</v>
      </c>
      <c r="S483">
        <v>1591</v>
      </c>
      <c r="T483">
        <v>0</v>
      </c>
      <c r="U483">
        <v>2.73</v>
      </c>
      <c r="X483">
        <v>84</v>
      </c>
      <c r="AA483">
        <v>233</v>
      </c>
      <c r="AM483">
        <v>69</v>
      </c>
      <c r="AO483" s="3">
        <v>42517</v>
      </c>
      <c r="AP483" s="3">
        <v>43566</v>
      </c>
      <c r="AQ483" t="s">
        <v>239</v>
      </c>
      <c r="AR483" t="s">
        <v>1225</v>
      </c>
    </row>
    <row r="484" spans="1:44" hidden="1" x14ac:dyDescent="0.3">
      <c r="A484" t="b">
        <f>AND($H484="Heat Pump",$K484&lt;=Summary!$B$3)</f>
        <v>0</v>
      </c>
      <c r="B484">
        <v>2317939</v>
      </c>
      <c r="C484" t="s">
        <v>210</v>
      </c>
      <c r="D484" t="s">
        <v>59</v>
      </c>
      <c r="E484" t="s">
        <v>413</v>
      </c>
      <c r="F484" t="s">
        <v>412</v>
      </c>
      <c r="H484" t="s">
        <v>213</v>
      </c>
      <c r="I484" t="s">
        <v>214</v>
      </c>
      <c r="K484">
        <v>1</v>
      </c>
      <c r="O484">
        <v>4</v>
      </c>
      <c r="P484">
        <v>3</v>
      </c>
      <c r="T484">
        <v>199000</v>
      </c>
      <c r="U484">
        <v>0.93</v>
      </c>
      <c r="V484">
        <v>159</v>
      </c>
      <c r="Y484">
        <v>5.8</v>
      </c>
      <c r="Z484">
        <v>5.8</v>
      </c>
      <c r="AA484">
        <v>96</v>
      </c>
      <c r="AL484">
        <v>11</v>
      </c>
      <c r="AM484">
        <v>22</v>
      </c>
      <c r="AN484">
        <v>18</v>
      </c>
      <c r="AO484" s="3">
        <v>42949</v>
      </c>
      <c r="AP484" s="3">
        <v>43565</v>
      </c>
      <c r="AQ484" t="s">
        <v>215</v>
      </c>
      <c r="AR484" t="s">
        <v>1226</v>
      </c>
    </row>
    <row r="485" spans="1:44" hidden="1" x14ac:dyDescent="0.3">
      <c r="A485" t="b">
        <f>AND($H485="Heat Pump",$K485&lt;=Summary!$B$3)</f>
        <v>0</v>
      </c>
      <c r="B485">
        <v>2317943</v>
      </c>
      <c r="C485" t="s">
        <v>210</v>
      </c>
      <c r="D485" t="s">
        <v>59</v>
      </c>
      <c r="E485" t="s">
        <v>416</v>
      </c>
      <c r="F485" t="s">
        <v>415</v>
      </c>
      <c r="H485" t="s">
        <v>213</v>
      </c>
      <c r="I485" t="s">
        <v>218</v>
      </c>
      <c r="K485">
        <v>1</v>
      </c>
      <c r="O485">
        <v>4</v>
      </c>
      <c r="P485">
        <v>3</v>
      </c>
      <c r="T485">
        <v>199000</v>
      </c>
      <c r="U485">
        <v>0.93</v>
      </c>
      <c r="V485">
        <v>174</v>
      </c>
      <c r="W485">
        <v>190.3719912473</v>
      </c>
      <c r="Y485">
        <v>5.8</v>
      </c>
      <c r="Z485">
        <v>5.8</v>
      </c>
      <c r="AA485">
        <v>96</v>
      </c>
      <c r="AL485">
        <v>11</v>
      </c>
      <c r="AM485">
        <v>22</v>
      </c>
      <c r="AN485">
        <v>18</v>
      </c>
      <c r="AO485" s="3">
        <v>42949</v>
      </c>
      <c r="AP485" s="3">
        <v>43565</v>
      </c>
      <c r="AQ485" t="s">
        <v>215</v>
      </c>
      <c r="AR485" t="s">
        <v>1227</v>
      </c>
    </row>
    <row r="486" spans="1:44" hidden="1" x14ac:dyDescent="0.3">
      <c r="A486" t="b">
        <f>AND($H486="Heat Pump",$K486&lt;=Summary!$B$3)</f>
        <v>0</v>
      </c>
      <c r="B486">
        <v>2317972</v>
      </c>
      <c r="C486" t="s">
        <v>210</v>
      </c>
      <c r="D486" t="s">
        <v>59</v>
      </c>
      <c r="E486" t="s">
        <v>419</v>
      </c>
      <c r="F486" t="s">
        <v>418</v>
      </c>
      <c r="H486" t="s">
        <v>213</v>
      </c>
      <c r="I486" t="s">
        <v>214</v>
      </c>
      <c r="K486">
        <v>1</v>
      </c>
      <c r="O486">
        <v>4</v>
      </c>
      <c r="P486">
        <v>3</v>
      </c>
      <c r="T486">
        <v>199000</v>
      </c>
      <c r="U486">
        <v>0.95</v>
      </c>
      <c r="V486">
        <v>159</v>
      </c>
      <c r="Y486">
        <v>5.8</v>
      </c>
      <c r="Z486">
        <v>5.8</v>
      </c>
      <c r="AA486">
        <v>96</v>
      </c>
      <c r="AL486">
        <v>11</v>
      </c>
      <c r="AM486">
        <v>22</v>
      </c>
      <c r="AN486">
        <v>18</v>
      </c>
      <c r="AO486" s="3">
        <v>42949</v>
      </c>
      <c r="AP486" s="3">
        <v>43565</v>
      </c>
      <c r="AQ486" t="s">
        <v>215</v>
      </c>
      <c r="AR486" t="s">
        <v>1228</v>
      </c>
    </row>
    <row r="487" spans="1:44" hidden="1" x14ac:dyDescent="0.3">
      <c r="A487" t="b">
        <f>AND($H487="Heat Pump",$K487&lt;=Summary!$B$3)</f>
        <v>0</v>
      </c>
      <c r="B487">
        <v>2317155</v>
      </c>
      <c r="C487" t="s">
        <v>210</v>
      </c>
      <c r="D487" t="s">
        <v>18</v>
      </c>
      <c r="E487" t="s">
        <v>1229</v>
      </c>
      <c r="F487" t="s">
        <v>1229</v>
      </c>
      <c r="H487" t="s">
        <v>238</v>
      </c>
      <c r="I487" t="s">
        <v>214</v>
      </c>
      <c r="K487">
        <v>48</v>
      </c>
      <c r="L487">
        <v>59</v>
      </c>
      <c r="M487">
        <v>68</v>
      </c>
      <c r="N487">
        <v>18</v>
      </c>
      <c r="O487">
        <v>2</v>
      </c>
      <c r="P487">
        <v>3</v>
      </c>
      <c r="T487">
        <v>50000</v>
      </c>
      <c r="U487">
        <v>0.72</v>
      </c>
      <c r="V487">
        <v>211</v>
      </c>
      <c r="X487">
        <v>97</v>
      </c>
      <c r="AA487">
        <v>81</v>
      </c>
      <c r="AO487" s="3">
        <v>41278</v>
      </c>
      <c r="AP487" s="3">
        <v>43565</v>
      </c>
      <c r="AQ487" t="s">
        <v>239</v>
      </c>
      <c r="AR487" t="s">
        <v>1230</v>
      </c>
    </row>
    <row r="488" spans="1:44" hidden="1" x14ac:dyDescent="0.3">
      <c r="A488" t="b">
        <f>AND($H488="Heat Pump",$K488&lt;=Summary!$B$3)</f>
        <v>0</v>
      </c>
      <c r="B488">
        <v>2317149</v>
      </c>
      <c r="C488" t="s">
        <v>210</v>
      </c>
      <c r="D488" t="s">
        <v>18</v>
      </c>
      <c r="E488" t="s">
        <v>1231</v>
      </c>
      <c r="F488" t="s">
        <v>1231</v>
      </c>
      <c r="H488" t="s">
        <v>238</v>
      </c>
      <c r="I488" t="s">
        <v>214</v>
      </c>
      <c r="K488">
        <v>50</v>
      </c>
      <c r="L488">
        <v>52</v>
      </c>
      <c r="M488">
        <v>61</v>
      </c>
      <c r="N488">
        <v>20</v>
      </c>
      <c r="O488">
        <v>3</v>
      </c>
      <c r="P488">
        <v>4</v>
      </c>
      <c r="S488">
        <v>79</v>
      </c>
      <c r="T488">
        <v>62000</v>
      </c>
      <c r="U488">
        <v>0.73</v>
      </c>
      <c r="V488">
        <v>206</v>
      </c>
      <c r="X488">
        <v>119</v>
      </c>
      <c r="AA488">
        <v>82</v>
      </c>
      <c r="AL488">
        <v>31</v>
      </c>
      <c r="AM488">
        <v>61</v>
      </c>
      <c r="AN488">
        <v>24</v>
      </c>
      <c r="AO488" s="3">
        <v>41278</v>
      </c>
      <c r="AP488" s="3">
        <v>43565</v>
      </c>
      <c r="AQ488" t="s">
        <v>239</v>
      </c>
      <c r="AR488" t="s">
        <v>1232</v>
      </c>
    </row>
    <row r="489" spans="1:44" hidden="1" x14ac:dyDescent="0.3">
      <c r="A489" t="b">
        <f>AND($H489="Heat Pump",$K489&lt;=Summary!$B$3)</f>
        <v>0</v>
      </c>
      <c r="B489">
        <v>2317178</v>
      </c>
      <c r="C489" t="s">
        <v>210</v>
      </c>
      <c r="D489" t="s">
        <v>18</v>
      </c>
      <c r="E489" t="s">
        <v>455</v>
      </c>
      <c r="F489" t="s">
        <v>1233</v>
      </c>
      <c r="H489" t="s">
        <v>238</v>
      </c>
      <c r="I489" t="s">
        <v>218</v>
      </c>
      <c r="K489">
        <v>33</v>
      </c>
      <c r="L489">
        <v>49</v>
      </c>
      <c r="M489">
        <v>7</v>
      </c>
      <c r="N489">
        <v>22</v>
      </c>
      <c r="O489">
        <v>2</v>
      </c>
      <c r="T489">
        <v>100000</v>
      </c>
      <c r="U489">
        <v>0.9</v>
      </c>
      <c r="X489">
        <v>170</v>
      </c>
      <c r="AA489">
        <v>95</v>
      </c>
      <c r="AO489" s="3">
        <v>43033</v>
      </c>
      <c r="AP489" s="3">
        <v>43565</v>
      </c>
      <c r="AQ489" t="s">
        <v>239</v>
      </c>
      <c r="AR489" t="s">
        <v>1234</v>
      </c>
    </row>
    <row r="490" spans="1:44" hidden="1" x14ac:dyDescent="0.3">
      <c r="A490" t="b">
        <f>AND($H490="Heat Pump",$K490&lt;=Summary!$B$3)</f>
        <v>0</v>
      </c>
      <c r="B490">
        <v>2316580</v>
      </c>
      <c r="C490" t="s">
        <v>210</v>
      </c>
      <c r="D490" t="s">
        <v>18</v>
      </c>
      <c r="E490" t="s">
        <v>455</v>
      </c>
      <c r="F490" t="s">
        <v>1235</v>
      </c>
      <c r="H490" t="s">
        <v>238</v>
      </c>
      <c r="I490" t="s">
        <v>214</v>
      </c>
      <c r="K490">
        <v>33</v>
      </c>
      <c r="L490">
        <v>49</v>
      </c>
      <c r="M490">
        <v>7</v>
      </c>
      <c r="N490">
        <v>22</v>
      </c>
      <c r="O490">
        <v>2</v>
      </c>
      <c r="T490">
        <v>100000</v>
      </c>
      <c r="U490">
        <v>0.9</v>
      </c>
      <c r="X490">
        <v>170</v>
      </c>
      <c r="AA490">
        <v>95</v>
      </c>
      <c r="AO490" s="3">
        <v>43033</v>
      </c>
      <c r="AP490" s="3">
        <v>43565</v>
      </c>
      <c r="AQ490" t="s">
        <v>239</v>
      </c>
      <c r="AR490" t="s">
        <v>1236</v>
      </c>
    </row>
    <row r="491" spans="1:44" hidden="1" x14ac:dyDescent="0.3">
      <c r="A491" t="b">
        <f>AND($H491="Heat Pump",$K491&lt;=Summary!$B$3)</f>
        <v>0</v>
      </c>
      <c r="B491">
        <v>2317153</v>
      </c>
      <c r="C491" t="s">
        <v>210</v>
      </c>
      <c r="D491" t="s">
        <v>18</v>
      </c>
      <c r="E491" t="s">
        <v>254</v>
      </c>
      <c r="F491" t="s">
        <v>1237</v>
      </c>
      <c r="H491" t="s">
        <v>238</v>
      </c>
      <c r="I491" t="s">
        <v>214</v>
      </c>
      <c r="K491">
        <v>38</v>
      </c>
      <c r="L491">
        <v>59</v>
      </c>
      <c r="M491">
        <v>67</v>
      </c>
      <c r="N491">
        <v>20</v>
      </c>
      <c r="O491">
        <v>2</v>
      </c>
      <c r="T491">
        <v>42000</v>
      </c>
      <c r="U491">
        <v>0.7</v>
      </c>
      <c r="V491">
        <v>220</v>
      </c>
      <c r="X491">
        <v>76</v>
      </c>
      <c r="AA491">
        <v>77</v>
      </c>
      <c r="AO491" s="3">
        <v>41533</v>
      </c>
      <c r="AP491" s="3">
        <v>43565</v>
      </c>
      <c r="AQ491" t="s">
        <v>215</v>
      </c>
      <c r="AR491" t="s">
        <v>1238</v>
      </c>
    </row>
    <row r="492" spans="1:44" hidden="1" x14ac:dyDescent="0.3">
      <c r="A492" t="b">
        <f>AND($H492="Heat Pump",$K492&lt;=Summary!$B$3)</f>
        <v>0</v>
      </c>
      <c r="B492">
        <v>2317157</v>
      </c>
      <c r="C492" t="s">
        <v>210</v>
      </c>
      <c r="D492" t="s">
        <v>18</v>
      </c>
      <c r="E492" t="s">
        <v>254</v>
      </c>
      <c r="F492" t="s">
        <v>1239</v>
      </c>
      <c r="H492" t="s">
        <v>238</v>
      </c>
      <c r="I492" t="s">
        <v>214</v>
      </c>
      <c r="K492">
        <v>48</v>
      </c>
      <c r="L492">
        <v>57</v>
      </c>
      <c r="M492">
        <v>66</v>
      </c>
      <c r="N492">
        <v>22</v>
      </c>
      <c r="O492">
        <v>2</v>
      </c>
      <c r="T492">
        <v>42000</v>
      </c>
      <c r="U492">
        <v>0.65</v>
      </c>
      <c r="V492">
        <v>220</v>
      </c>
      <c r="X492">
        <v>71</v>
      </c>
      <c r="AA492">
        <v>78</v>
      </c>
      <c r="AO492" s="3">
        <v>41550</v>
      </c>
      <c r="AP492" s="3">
        <v>43565</v>
      </c>
      <c r="AQ492" t="s">
        <v>215</v>
      </c>
      <c r="AR492" t="s">
        <v>1240</v>
      </c>
    </row>
    <row r="493" spans="1:44" hidden="1" x14ac:dyDescent="0.3">
      <c r="A493" t="b">
        <f>AND($H493="Heat Pump",$K493&lt;=Summary!$B$3)</f>
        <v>0</v>
      </c>
      <c r="B493">
        <v>2367101</v>
      </c>
      <c r="C493" t="s">
        <v>210</v>
      </c>
      <c r="D493" t="s">
        <v>31</v>
      </c>
      <c r="E493" t="s">
        <v>224</v>
      </c>
      <c r="F493" t="s">
        <v>148</v>
      </c>
      <c r="H493" t="s">
        <v>224</v>
      </c>
      <c r="I493" t="s">
        <v>225</v>
      </c>
      <c r="K493">
        <v>46</v>
      </c>
      <c r="L493">
        <v>63</v>
      </c>
      <c r="N493">
        <v>15</v>
      </c>
      <c r="Q493">
        <v>4.5</v>
      </c>
      <c r="R493">
        <v>240</v>
      </c>
      <c r="T493">
        <v>0</v>
      </c>
      <c r="U493">
        <v>3.45</v>
      </c>
      <c r="X493">
        <v>66</v>
      </c>
      <c r="AA493">
        <v>407</v>
      </c>
      <c r="AO493" s="3">
        <v>43560</v>
      </c>
      <c r="AP493" s="3">
        <v>44113</v>
      </c>
      <c r="AQ493" t="s">
        <v>239</v>
      </c>
      <c r="AR493" t="s">
        <v>1241</v>
      </c>
    </row>
    <row r="494" spans="1:44" hidden="1" x14ac:dyDescent="0.3">
      <c r="A494" t="b">
        <f>AND($H494="Heat Pump",$K494&lt;=Summary!$B$3)</f>
        <v>0</v>
      </c>
      <c r="B494">
        <v>2316585</v>
      </c>
      <c r="C494" t="s">
        <v>210</v>
      </c>
      <c r="D494" t="s">
        <v>31</v>
      </c>
      <c r="E494" t="s">
        <v>227</v>
      </c>
      <c r="F494" t="s">
        <v>1242</v>
      </c>
      <c r="H494" t="s">
        <v>224</v>
      </c>
      <c r="I494" t="s">
        <v>225</v>
      </c>
      <c r="K494">
        <v>46</v>
      </c>
      <c r="L494">
        <v>63</v>
      </c>
      <c r="N494">
        <v>23</v>
      </c>
      <c r="Q494">
        <v>4.5</v>
      </c>
      <c r="R494">
        <v>240</v>
      </c>
      <c r="S494">
        <v>1516</v>
      </c>
      <c r="T494">
        <v>0</v>
      </c>
      <c r="U494">
        <v>3.42</v>
      </c>
      <c r="X494">
        <v>66</v>
      </c>
      <c r="AA494">
        <v>407</v>
      </c>
      <c r="AM494">
        <v>63</v>
      </c>
      <c r="AO494" s="3">
        <v>42146</v>
      </c>
      <c r="AP494" s="3">
        <v>43565</v>
      </c>
      <c r="AQ494" t="s">
        <v>239</v>
      </c>
      <c r="AR494" t="s">
        <v>1243</v>
      </c>
    </row>
    <row r="495" spans="1:44" hidden="1" x14ac:dyDescent="0.3">
      <c r="A495" t="b">
        <f>AND($H495="Heat Pump",$K495&lt;=Summary!$B$3)</f>
        <v>0</v>
      </c>
      <c r="B495">
        <v>2317136</v>
      </c>
      <c r="C495" t="s">
        <v>210</v>
      </c>
      <c r="D495" t="s">
        <v>31</v>
      </c>
      <c r="E495" t="s">
        <v>227</v>
      </c>
      <c r="F495" t="s">
        <v>1244</v>
      </c>
      <c r="H495" t="s">
        <v>224</v>
      </c>
      <c r="I495" t="s">
        <v>225</v>
      </c>
      <c r="K495">
        <v>46</v>
      </c>
      <c r="L495">
        <v>46</v>
      </c>
      <c r="N495">
        <v>15</v>
      </c>
      <c r="Q495">
        <v>4.5</v>
      </c>
      <c r="R495">
        <v>240</v>
      </c>
      <c r="S495">
        <v>1516</v>
      </c>
      <c r="T495">
        <v>0</v>
      </c>
      <c r="U495">
        <v>3.42</v>
      </c>
      <c r="X495">
        <v>66</v>
      </c>
      <c r="AA495">
        <v>407</v>
      </c>
      <c r="AM495">
        <v>63</v>
      </c>
      <c r="AO495" s="3">
        <v>42517</v>
      </c>
      <c r="AP495" s="3">
        <v>43565</v>
      </c>
      <c r="AQ495" t="s">
        <v>239</v>
      </c>
      <c r="AR495" t="s">
        <v>1245</v>
      </c>
    </row>
    <row r="496" spans="1:44" hidden="1" x14ac:dyDescent="0.3">
      <c r="A496" t="b">
        <f>AND($H496="Heat Pump",$K496&lt;=Summary!$B$3)</f>
        <v>0</v>
      </c>
      <c r="B496">
        <v>2367099</v>
      </c>
      <c r="C496" t="s">
        <v>210</v>
      </c>
      <c r="D496" t="s">
        <v>31</v>
      </c>
      <c r="E496" t="s">
        <v>224</v>
      </c>
      <c r="F496" t="s">
        <v>150</v>
      </c>
      <c r="H496" t="s">
        <v>224</v>
      </c>
      <c r="I496" t="s">
        <v>225</v>
      </c>
      <c r="K496">
        <v>67</v>
      </c>
      <c r="L496">
        <v>61</v>
      </c>
      <c r="N496">
        <v>23</v>
      </c>
      <c r="Q496">
        <v>4.5</v>
      </c>
      <c r="R496">
        <v>240</v>
      </c>
      <c r="T496">
        <v>0</v>
      </c>
      <c r="U496">
        <v>3.45</v>
      </c>
      <c r="X496">
        <v>79</v>
      </c>
      <c r="AA496">
        <v>265</v>
      </c>
      <c r="AO496" s="3">
        <v>43560</v>
      </c>
      <c r="AP496" s="3">
        <v>44113</v>
      </c>
      <c r="AQ496" t="s">
        <v>239</v>
      </c>
      <c r="AR496" t="s">
        <v>1246</v>
      </c>
    </row>
    <row r="497" spans="1:44" hidden="1" x14ac:dyDescent="0.3">
      <c r="A497" t="b">
        <f>AND($H497="Heat Pump",$K497&lt;=Summary!$B$3)</f>
        <v>0</v>
      </c>
      <c r="B497">
        <v>2316596</v>
      </c>
      <c r="C497" t="s">
        <v>210</v>
      </c>
      <c r="D497" t="s">
        <v>31</v>
      </c>
      <c r="E497" t="s">
        <v>227</v>
      </c>
      <c r="F497" t="s">
        <v>1247</v>
      </c>
      <c r="H497" t="s">
        <v>224</v>
      </c>
      <c r="I497" t="s">
        <v>225</v>
      </c>
      <c r="K497">
        <v>67</v>
      </c>
      <c r="L497">
        <v>61</v>
      </c>
      <c r="N497">
        <v>27</v>
      </c>
      <c r="Q497">
        <v>4.5</v>
      </c>
      <c r="R497">
        <v>240</v>
      </c>
      <c r="S497">
        <v>1562</v>
      </c>
      <c r="T497">
        <v>0</v>
      </c>
      <c r="U497">
        <v>3</v>
      </c>
      <c r="X497">
        <v>79</v>
      </c>
      <c r="AA497">
        <v>265</v>
      </c>
      <c r="AM497">
        <v>61</v>
      </c>
      <c r="AO497" s="3">
        <v>42146</v>
      </c>
      <c r="AP497" s="3">
        <v>43565</v>
      </c>
      <c r="AQ497" t="s">
        <v>239</v>
      </c>
      <c r="AR497" t="s">
        <v>1248</v>
      </c>
    </row>
    <row r="498" spans="1:44" hidden="1" x14ac:dyDescent="0.3">
      <c r="A498" t="b">
        <f>AND($H498="Heat Pump",$K498&lt;=Summary!$B$3)</f>
        <v>0</v>
      </c>
      <c r="B498">
        <v>2316574</v>
      </c>
      <c r="C498" t="s">
        <v>210</v>
      </c>
      <c r="D498" t="s">
        <v>31</v>
      </c>
      <c r="E498" t="s">
        <v>227</v>
      </c>
      <c r="F498" t="s">
        <v>1249</v>
      </c>
      <c r="H498" t="s">
        <v>224</v>
      </c>
      <c r="I498" t="s">
        <v>225</v>
      </c>
      <c r="K498">
        <v>67</v>
      </c>
      <c r="L498">
        <v>61</v>
      </c>
      <c r="N498">
        <v>23</v>
      </c>
      <c r="Q498">
        <v>4.5</v>
      </c>
      <c r="R498">
        <v>240</v>
      </c>
      <c r="S498">
        <v>1562</v>
      </c>
      <c r="T498">
        <v>0</v>
      </c>
      <c r="U498">
        <v>3</v>
      </c>
      <c r="X498">
        <v>79</v>
      </c>
      <c r="AA498">
        <v>265</v>
      </c>
      <c r="AO498" s="3">
        <v>42517</v>
      </c>
      <c r="AP498" s="3">
        <v>43565</v>
      </c>
      <c r="AQ498" t="s">
        <v>239</v>
      </c>
      <c r="AR498" t="s">
        <v>1250</v>
      </c>
    </row>
    <row r="499" spans="1:44" hidden="1" x14ac:dyDescent="0.3">
      <c r="A499" t="b">
        <f>AND($H499="Heat Pump",$K499&lt;=Summary!$B$3)</f>
        <v>0</v>
      </c>
      <c r="B499">
        <v>2367097</v>
      </c>
      <c r="C499" t="s">
        <v>210</v>
      </c>
      <c r="D499" t="s">
        <v>31</v>
      </c>
      <c r="E499" t="s">
        <v>224</v>
      </c>
      <c r="F499" t="s">
        <v>152</v>
      </c>
      <c r="H499" t="s">
        <v>224</v>
      </c>
      <c r="I499" t="s">
        <v>225</v>
      </c>
      <c r="K499">
        <v>82</v>
      </c>
      <c r="L499">
        <v>69</v>
      </c>
      <c r="N499">
        <v>27</v>
      </c>
      <c r="Q499">
        <v>4.5</v>
      </c>
      <c r="R499">
        <v>240</v>
      </c>
      <c r="T499">
        <v>0</v>
      </c>
      <c r="U499">
        <v>3.45</v>
      </c>
      <c r="X499">
        <v>86</v>
      </c>
      <c r="AA499">
        <v>233</v>
      </c>
      <c r="AO499" s="3">
        <v>43560</v>
      </c>
      <c r="AP499" s="3">
        <v>44113</v>
      </c>
      <c r="AQ499" t="s">
        <v>239</v>
      </c>
      <c r="AR499" t="s">
        <v>1251</v>
      </c>
    </row>
    <row r="500" spans="1:44" hidden="1" x14ac:dyDescent="0.3">
      <c r="A500" t="b">
        <f>AND($H500="Heat Pump",$K500&lt;=Summary!$B$3)</f>
        <v>0</v>
      </c>
      <c r="B500">
        <v>2316551</v>
      </c>
      <c r="C500" t="s">
        <v>210</v>
      </c>
      <c r="D500" t="s">
        <v>31</v>
      </c>
      <c r="E500" t="s">
        <v>227</v>
      </c>
      <c r="F500" t="s">
        <v>1252</v>
      </c>
      <c r="H500" t="s">
        <v>224</v>
      </c>
      <c r="I500" t="s">
        <v>225</v>
      </c>
      <c r="K500">
        <v>82</v>
      </c>
      <c r="L500">
        <v>69</v>
      </c>
      <c r="N500">
        <v>27</v>
      </c>
      <c r="Q500">
        <v>4.5</v>
      </c>
      <c r="R500">
        <v>240</v>
      </c>
      <c r="S500">
        <v>1591</v>
      </c>
      <c r="T500">
        <v>0</v>
      </c>
      <c r="U500">
        <v>2.73</v>
      </c>
      <c r="X500">
        <v>84</v>
      </c>
      <c r="AA500">
        <v>233</v>
      </c>
      <c r="AM500">
        <v>69</v>
      </c>
      <c r="AO500" s="3">
        <v>42146</v>
      </c>
      <c r="AP500" s="3">
        <v>43565</v>
      </c>
      <c r="AQ500" t="s">
        <v>239</v>
      </c>
      <c r="AR500" t="s">
        <v>1253</v>
      </c>
    </row>
    <row r="501" spans="1:44" hidden="1" x14ac:dyDescent="0.3">
      <c r="A501" t="b">
        <f>AND($H501="Heat Pump",$K501&lt;=Summary!$B$3)</f>
        <v>0</v>
      </c>
      <c r="B501">
        <v>2316578</v>
      </c>
      <c r="C501" t="s">
        <v>210</v>
      </c>
      <c r="D501" t="s">
        <v>31</v>
      </c>
      <c r="E501" t="s">
        <v>227</v>
      </c>
      <c r="F501" t="s">
        <v>1254</v>
      </c>
      <c r="H501" t="s">
        <v>224</v>
      </c>
      <c r="I501" t="s">
        <v>225</v>
      </c>
      <c r="K501">
        <v>82</v>
      </c>
      <c r="L501">
        <v>52</v>
      </c>
      <c r="N501">
        <v>23</v>
      </c>
      <c r="Q501">
        <v>4.5</v>
      </c>
      <c r="R501">
        <v>240</v>
      </c>
      <c r="S501">
        <v>1591</v>
      </c>
      <c r="T501">
        <v>0</v>
      </c>
      <c r="U501">
        <v>2.73</v>
      </c>
      <c r="X501">
        <v>84</v>
      </c>
      <c r="AA501">
        <v>233</v>
      </c>
      <c r="AM501">
        <v>69</v>
      </c>
      <c r="AO501" s="3">
        <v>42517</v>
      </c>
      <c r="AP501" s="3">
        <v>43565</v>
      </c>
      <c r="AQ501" t="s">
        <v>239</v>
      </c>
      <c r="AR501" t="s">
        <v>1255</v>
      </c>
    </row>
    <row r="502" spans="1:44" hidden="1" x14ac:dyDescent="0.3">
      <c r="A502" t="b">
        <f>AND($H502="Heat Pump",$K502&lt;=Summary!$B$3)</f>
        <v>0</v>
      </c>
      <c r="B502">
        <v>2333611</v>
      </c>
      <c r="C502" t="s">
        <v>210</v>
      </c>
      <c r="D502" t="s">
        <v>31</v>
      </c>
      <c r="E502" t="s">
        <v>243</v>
      </c>
      <c r="F502" t="s">
        <v>1256</v>
      </c>
      <c r="H502" t="s">
        <v>238</v>
      </c>
      <c r="I502" t="s">
        <v>214</v>
      </c>
      <c r="K502">
        <v>38</v>
      </c>
      <c r="L502">
        <v>48</v>
      </c>
      <c r="M502">
        <v>52</v>
      </c>
      <c r="N502">
        <v>22</v>
      </c>
      <c r="O502">
        <v>3</v>
      </c>
      <c r="P502">
        <v>4</v>
      </c>
      <c r="T502">
        <v>40000</v>
      </c>
      <c r="U502">
        <v>0.66</v>
      </c>
      <c r="V502">
        <v>224</v>
      </c>
      <c r="X502">
        <v>65</v>
      </c>
      <c r="AA502">
        <v>77</v>
      </c>
      <c r="AO502" s="3">
        <v>40567</v>
      </c>
      <c r="AP502" s="3">
        <v>43511</v>
      </c>
      <c r="AQ502" t="s">
        <v>215</v>
      </c>
      <c r="AR502" t="s">
        <v>1257</v>
      </c>
    </row>
    <row r="503" spans="1:44" hidden="1" x14ac:dyDescent="0.3">
      <c r="A503" t="b">
        <f>AND($H503="Heat Pump",$K503&lt;=Summary!$B$3)</f>
        <v>0</v>
      </c>
      <c r="B503">
        <v>2333591</v>
      </c>
      <c r="C503" t="s">
        <v>210</v>
      </c>
      <c r="D503" t="s">
        <v>31</v>
      </c>
      <c r="E503" t="s">
        <v>243</v>
      </c>
      <c r="F503" t="s">
        <v>1258</v>
      </c>
      <c r="H503" t="s">
        <v>238</v>
      </c>
      <c r="I503" t="s">
        <v>214</v>
      </c>
      <c r="K503">
        <v>38</v>
      </c>
      <c r="L503">
        <v>58</v>
      </c>
      <c r="M503">
        <v>62</v>
      </c>
      <c r="N503">
        <v>20</v>
      </c>
      <c r="O503">
        <v>3</v>
      </c>
      <c r="P503">
        <v>4</v>
      </c>
      <c r="T503">
        <v>40000</v>
      </c>
      <c r="U503">
        <v>0.64</v>
      </c>
      <c r="V503">
        <v>224</v>
      </c>
      <c r="X503">
        <v>70</v>
      </c>
      <c r="AA503">
        <v>73</v>
      </c>
      <c r="AO503" s="3">
        <v>40567</v>
      </c>
      <c r="AP503" s="3">
        <v>43511</v>
      </c>
      <c r="AQ503" t="s">
        <v>215</v>
      </c>
      <c r="AR503" t="s">
        <v>1259</v>
      </c>
    </row>
    <row r="504" spans="1:44" hidden="1" x14ac:dyDescent="0.3">
      <c r="A504" t="b">
        <f>AND($H504="Heat Pump",$K504&lt;=Summary!$B$3)</f>
        <v>0</v>
      </c>
      <c r="B504">
        <v>2318211</v>
      </c>
      <c r="C504" t="s">
        <v>210</v>
      </c>
      <c r="D504" t="s">
        <v>31</v>
      </c>
      <c r="E504" t="s">
        <v>1260</v>
      </c>
      <c r="F504" t="s">
        <v>1260</v>
      </c>
      <c r="H504" t="s">
        <v>238</v>
      </c>
      <c r="I504" t="s">
        <v>218</v>
      </c>
      <c r="K504">
        <v>38</v>
      </c>
      <c r="L504">
        <v>41</v>
      </c>
      <c r="M504">
        <v>61</v>
      </c>
      <c r="N504">
        <v>18</v>
      </c>
      <c r="O504">
        <v>2</v>
      </c>
      <c r="P504">
        <v>3</v>
      </c>
      <c r="S504">
        <v>173</v>
      </c>
      <c r="T504">
        <v>40000</v>
      </c>
      <c r="U504">
        <v>0.68</v>
      </c>
      <c r="V504">
        <v>203</v>
      </c>
      <c r="W504">
        <v>222.10065645509999</v>
      </c>
      <c r="X504">
        <v>74</v>
      </c>
      <c r="AA504">
        <v>79</v>
      </c>
      <c r="AL504">
        <v>30</v>
      </c>
      <c r="AM504">
        <v>50</v>
      </c>
      <c r="AN504">
        <v>22</v>
      </c>
      <c r="AO504" s="3">
        <v>41129</v>
      </c>
      <c r="AP504" s="3">
        <v>43697</v>
      </c>
      <c r="AQ504" t="s">
        <v>239</v>
      </c>
      <c r="AR504" t="s">
        <v>1261</v>
      </c>
    </row>
    <row r="505" spans="1:44" hidden="1" x14ac:dyDescent="0.3">
      <c r="A505" t="b">
        <f>AND($H505="Heat Pump",$K505&lt;=Summary!$B$3)</f>
        <v>0</v>
      </c>
      <c r="B505">
        <v>2318230</v>
      </c>
      <c r="C505" t="s">
        <v>210</v>
      </c>
      <c r="D505" t="s">
        <v>31</v>
      </c>
      <c r="E505" t="s">
        <v>1262</v>
      </c>
      <c r="F505" t="s">
        <v>1262</v>
      </c>
      <c r="H505" t="s">
        <v>238</v>
      </c>
      <c r="I505" t="s">
        <v>218</v>
      </c>
      <c r="K505">
        <v>38</v>
      </c>
      <c r="L505">
        <v>59</v>
      </c>
      <c r="M505">
        <v>69</v>
      </c>
      <c r="N505">
        <v>16</v>
      </c>
      <c r="O505">
        <v>2</v>
      </c>
      <c r="P505">
        <v>3</v>
      </c>
      <c r="T505">
        <v>50000</v>
      </c>
      <c r="U505">
        <v>0.7</v>
      </c>
      <c r="V505">
        <v>208</v>
      </c>
      <c r="W505">
        <v>227.57111597369999</v>
      </c>
      <c r="X505">
        <v>87</v>
      </c>
      <c r="AA505">
        <v>78</v>
      </c>
      <c r="AO505" s="3">
        <v>41278</v>
      </c>
      <c r="AP505" s="3">
        <v>43565</v>
      </c>
      <c r="AQ505" t="s">
        <v>239</v>
      </c>
      <c r="AR505" t="s">
        <v>1263</v>
      </c>
    </row>
    <row r="506" spans="1:44" hidden="1" x14ac:dyDescent="0.3">
      <c r="A506" t="b">
        <f>AND($H506="Heat Pump",$K506&lt;=Summary!$B$3)</f>
        <v>0</v>
      </c>
      <c r="B506">
        <v>2333609</v>
      </c>
      <c r="C506" t="s">
        <v>210</v>
      </c>
      <c r="D506" t="s">
        <v>31</v>
      </c>
      <c r="E506" t="s">
        <v>243</v>
      </c>
      <c r="F506" t="s">
        <v>1264</v>
      </c>
      <c r="H506" t="s">
        <v>238</v>
      </c>
      <c r="I506" t="s">
        <v>218</v>
      </c>
      <c r="K506">
        <v>38</v>
      </c>
      <c r="L506">
        <v>48</v>
      </c>
      <c r="M506">
        <v>52</v>
      </c>
      <c r="N506">
        <v>22</v>
      </c>
      <c r="O506">
        <v>3</v>
      </c>
      <c r="P506">
        <v>4</v>
      </c>
      <c r="T506">
        <v>36000</v>
      </c>
      <c r="U506">
        <v>0.66</v>
      </c>
      <c r="V506">
        <v>245</v>
      </c>
      <c r="W506">
        <v>268.05251641140001</v>
      </c>
      <c r="X506">
        <v>65</v>
      </c>
      <c r="AA506">
        <v>77</v>
      </c>
      <c r="AO506" s="3">
        <v>40567</v>
      </c>
      <c r="AP506" s="3">
        <v>43511</v>
      </c>
      <c r="AQ506" t="s">
        <v>215</v>
      </c>
      <c r="AR506" t="s">
        <v>1265</v>
      </c>
    </row>
    <row r="507" spans="1:44" hidden="1" x14ac:dyDescent="0.3">
      <c r="A507" t="b">
        <f>AND($H507="Heat Pump",$K507&lt;=Summary!$B$3)</f>
        <v>0</v>
      </c>
      <c r="B507">
        <v>2333589</v>
      </c>
      <c r="C507" t="s">
        <v>210</v>
      </c>
      <c r="D507" t="s">
        <v>31</v>
      </c>
      <c r="E507" t="s">
        <v>243</v>
      </c>
      <c r="F507" t="s">
        <v>1266</v>
      </c>
      <c r="H507" t="s">
        <v>238</v>
      </c>
      <c r="I507" t="s">
        <v>218</v>
      </c>
      <c r="K507">
        <v>38</v>
      </c>
      <c r="L507">
        <v>58</v>
      </c>
      <c r="M507">
        <v>62</v>
      </c>
      <c r="N507">
        <v>20</v>
      </c>
      <c r="O507">
        <v>3</v>
      </c>
      <c r="P507">
        <v>4</v>
      </c>
      <c r="T507">
        <v>36000</v>
      </c>
      <c r="U507">
        <v>0.64</v>
      </c>
      <c r="V507">
        <v>245</v>
      </c>
      <c r="W507">
        <v>268.05251641140001</v>
      </c>
      <c r="X507">
        <v>70</v>
      </c>
      <c r="AA507">
        <v>73</v>
      </c>
      <c r="AO507" s="3">
        <v>40567</v>
      </c>
      <c r="AP507" s="3">
        <v>43511</v>
      </c>
      <c r="AQ507" t="s">
        <v>215</v>
      </c>
      <c r="AR507" t="s">
        <v>1267</v>
      </c>
    </row>
    <row r="508" spans="1:44" hidden="1" x14ac:dyDescent="0.3">
      <c r="A508" t="b">
        <f>AND($H508="Heat Pump",$K508&lt;=Summary!$B$3)</f>
        <v>0</v>
      </c>
      <c r="B508">
        <v>2346551</v>
      </c>
      <c r="C508" t="s">
        <v>210</v>
      </c>
      <c r="D508" t="s">
        <v>31</v>
      </c>
      <c r="E508" t="s">
        <v>236</v>
      </c>
      <c r="F508" t="s">
        <v>1268</v>
      </c>
      <c r="H508" t="s">
        <v>238</v>
      </c>
      <c r="I508" t="s">
        <v>214</v>
      </c>
      <c r="K508">
        <v>38</v>
      </c>
      <c r="L508">
        <v>59.1</v>
      </c>
      <c r="M508">
        <v>62.5</v>
      </c>
      <c r="N508">
        <v>20</v>
      </c>
      <c r="O508">
        <v>3</v>
      </c>
      <c r="T508">
        <v>40000</v>
      </c>
      <c r="U508">
        <v>0.68</v>
      </c>
      <c r="V508">
        <v>249</v>
      </c>
      <c r="X508">
        <v>82</v>
      </c>
      <c r="AA508">
        <v>75</v>
      </c>
      <c r="AO508" s="3">
        <v>43739</v>
      </c>
      <c r="AP508" s="3">
        <v>43854</v>
      </c>
      <c r="AQ508" t="s">
        <v>239</v>
      </c>
      <c r="AR508" t="s">
        <v>1269</v>
      </c>
    </row>
    <row r="509" spans="1:44" hidden="1" x14ac:dyDescent="0.3">
      <c r="A509" t="b">
        <f>AND($H509="Heat Pump",$K509&lt;=Summary!$B$3)</f>
        <v>0</v>
      </c>
      <c r="B509">
        <v>2317144</v>
      </c>
      <c r="C509" t="s">
        <v>210</v>
      </c>
      <c r="D509" t="s">
        <v>31</v>
      </c>
      <c r="E509" t="s">
        <v>254</v>
      </c>
      <c r="F509" t="s">
        <v>1270</v>
      </c>
      <c r="H509" t="s">
        <v>238</v>
      </c>
      <c r="I509" t="s">
        <v>214</v>
      </c>
      <c r="K509">
        <v>38</v>
      </c>
      <c r="L509">
        <v>59</v>
      </c>
      <c r="M509">
        <v>67</v>
      </c>
      <c r="N509">
        <v>20</v>
      </c>
      <c r="O509">
        <v>2</v>
      </c>
      <c r="T509">
        <v>42000</v>
      </c>
      <c r="U509">
        <v>0.7</v>
      </c>
      <c r="V509">
        <v>220</v>
      </c>
      <c r="X509">
        <v>76</v>
      </c>
      <c r="AA509">
        <v>77</v>
      </c>
      <c r="AO509" s="3">
        <v>41533</v>
      </c>
      <c r="AP509" s="3">
        <v>43565</v>
      </c>
      <c r="AQ509" t="s">
        <v>215</v>
      </c>
      <c r="AR509" t="s">
        <v>1271</v>
      </c>
    </row>
    <row r="510" spans="1:44" hidden="1" x14ac:dyDescent="0.3">
      <c r="A510" t="b">
        <f>AND($H510="Heat Pump",$K510&lt;=Summary!$B$3)</f>
        <v>0</v>
      </c>
      <c r="B510">
        <v>2316542</v>
      </c>
      <c r="C510" t="s">
        <v>210</v>
      </c>
      <c r="D510" t="s">
        <v>31</v>
      </c>
      <c r="E510" t="s">
        <v>248</v>
      </c>
      <c r="F510" t="s">
        <v>1272</v>
      </c>
      <c r="H510" t="s">
        <v>238</v>
      </c>
      <c r="I510" t="s">
        <v>214</v>
      </c>
      <c r="K510">
        <v>38</v>
      </c>
      <c r="L510">
        <v>58</v>
      </c>
      <c r="M510">
        <v>64</v>
      </c>
      <c r="N510">
        <v>20</v>
      </c>
      <c r="O510">
        <v>3</v>
      </c>
      <c r="T510">
        <v>40000</v>
      </c>
      <c r="U510">
        <v>0.65</v>
      </c>
      <c r="V510">
        <v>224</v>
      </c>
      <c r="X510">
        <v>68</v>
      </c>
      <c r="AA510">
        <v>73</v>
      </c>
      <c r="AO510" s="3">
        <v>42737</v>
      </c>
      <c r="AP510" s="3">
        <v>43565</v>
      </c>
      <c r="AQ510" t="s">
        <v>239</v>
      </c>
      <c r="AR510" t="s">
        <v>1273</v>
      </c>
    </row>
    <row r="511" spans="1:44" hidden="1" x14ac:dyDescent="0.3">
      <c r="A511" t="b">
        <f>AND($H511="Heat Pump",$K511&lt;=Summary!$B$3)</f>
        <v>0</v>
      </c>
      <c r="B511">
        <v>2316619</v>
      </c>
      <c r="C511" t="s">
        <v>210</v>
      </c>
      <c r="D511" t="s">
        <v>31</v>
      </c>
      <c r="E511" t="s">
        <v>1274</v>
      </c>
      <c r="F511" t="s">
        <v>1274</v>
      </c>
      <c r="H511" t="s">
        <v>238</v>
      </c>
      <c r="I511" t="s">
        <v>214</v>
      </c>
      <c r="K511">
        <v>38</v>
      </c>
      <c r="L511">
        <v>41</v>
      </c>
      <c r="M511">
        <v>61</v>
      </c>
      <c r="N511">
        <v>18</v>
      </c>
      <c r="O511">
        <v>2</v>
      </c>
      <c r="P511">
        <v>3</v>
      </c>
      <c r="S511">
        <v>173</v>
      </c>
      <c r="T511">
        <v>40000</v>
      </c>
      <c r="U511">
        <v>0.68</v>
      </c>
      <c r="V511">
        <v>203</v>
      </c>
      <c r="X511">
        <v>74</v>
      </c>
      <c r="AA511">
        <v>79</v>
      </c>
      <c r="AL511">
        <v>30</v>
      </c>
      <c r="AM511">
        <v>50</v>
      </c>
      <c r="AN511">
        <v>22</v>
      </c>
      <c r="AO511" s="3">
        <v>41129</v>
      </c>
      <c r="AP511" s="3">
        <v>43697</v>
      </c>
      <c r="AQ511" t="s">
        <v>239</v>
      </c>
      <c r="AR511" t="s">
        <v>1275</v>
      </c>
    </row>
    <row r="512" spans="1:44" hidden="1" x14ac:dyDescent="0.3">
      <c r="A512" t="b">
        <f>AND($H512="Heat Pump",$K512&lt;=Summary!$B$3)</f>
        <v>0</v>
      </c>
      <c r="B512">
        <v>2338820</v>
      </c>
      <c r="C512" t="s">
        <v>210</v>
      </c>
      <c r="D512" t="s">
        <v>31</v>
      </c>
      <c r="E512" t="s">
        <v>426</v>
      </c>
      <c r="F512" t="s">
        <v>1276</v>
      </c>
      <c r="H512" t="s">
        <v>238</v>
      </c>
      <c r="I512" t="s">
        <v>314</v>
      </c>
      <c r="K512">
        <v>38</v>
      </c>
      <c r="L512">
        <v>41</v>
      </c>
      <c r="M512">
        <v>61</v>
      </c>
      <c r="N512">
        <v>18</v>
      </c>
      <c r="O512">
        <v>2</v>
      </c>
      <c r="P512">
        <v>3</v>
      </c>
      <c r="T512">
        <v>40000</v>
      </c>
      <c r="U512">
        <v>0.68</v>
      </c>
      <c r="V512">
        <v>203</v>
      </c>
      <c r="X512">
        <v>74</v>
      </c>
      <c r="AA512">
        <v>79</v>
      </c>
      <c r="AO512" s="3">
        <v>43468</v>
      </c>
      <c r="AP512" s="3">
        <v>43609</v>
      </c>
      <c r="AQ512" t="s">
        <v>239</v>
      </c>
      <c r="AR512" t="s">
        <v>1277</v>
      </c>
    </row>
    <row r="513" spans="1:44" hidden="1" x14ac:dyDescent="0.3">
      <c r="A513" t="b">
        <f>AND($H513="Heat Pump",$K513&lt;=Summary!$B$3)</f>
        <v>0</v>
      </c>
      <c r="B513">
        <v>2316640</v>
      </c>
      <c r="C513" t="s">
        <v>210</v>
      </c>
      <c r="D513" t="s">
        <v>31</v>
      </c>
      <c r="E513" t="s">
        <v>1278</v>
      </c>
      <c r="F513" t="s">
        <v>1278</v>
      </c>
      <c r="H513" t="s">
        <v>238</v>
      </c>
      <c r="I513" t="s">
        <v>214</v>
      </c>
      <c r="K513">
        <v>38</v>
      </c>
      <c r="L513">
        <v>59</v>
      </c>
      <c r="M513">
        <v>69</v>
      </c>
      <c r="N513">
        <v>16</v>
      </c>
      <c r="O513">
        <v>2</v>
      </c>
      <c r="P513">
        <v>3</v>
      </c>
      <c r="T513">
        <v>50000</v>
      </c>
      <c r="U513">
        <v>0.7</v>
      </c>
      <c r="V513">
        <v>208</v>
      </c>
      <c r="X513">
        <v>87</v>
      </c>
      <c r="AA513">
        <v>78</v>
      </c>
      <c r="AO513" s="3">
        <v>41278</v>
      </c>
      <c r="AP513" s="3">
        <v>43565</v>
      </c>
      <c r="AQ513" t="s">
        <v>239</v>
      </c>
      <c r="AR513" t="s">
        <v>1279</v>
      </c>
    </row>
    <row r="514" spans="1:44" hidden="1" x14ac:dyDescent="0.3">
      <c r="A514" t="b">
        <f>AND($H514="Heat Pump",$K514&lt;=Summary!$B$3)</f>
        <v>0</v>
      </c>
      <c r="B514">
        <v>2316586</v>
      </c>
      <c r="C514" t="s">
        <v>210</v>
      </c>
      <c r="D514" t="s">
        <v>31</v>
      </c>
      <c r="E514" t="s">
        <v>227</v>
      </c>
      <c r="F514" t="s">
        <v>1280</v>
      </c>
      <c r="H514" t="s">
        <v>224</v>
      </c>
      <c r="I514" t="s">
        <v>225</v>
      </c>
      <c r="K514">
        <v>46</v>
      </c>
      <c r="L514">
        <v>46</v>
      </c>
      <c r="N514">
        <v>15</v>
      </c>
      <c r="Q514">
        <v>4.5</v>
      </c>
      <c r="R514">
        <v>240</v>
      </c>
      <c r="S514">
        <v>1516</v>
      </c>
      <c r="T514">
        <v>0</v>
      </c>
      <c r="U514">
        <v>3.42</v>
      </c>
      <c r="X514">
        <v>66</v>
      </c>
      <c r="AA514">
        <v>407</v>
      </c>
      <c r="AM514">
        <v>63</v>
      </c>
      <c r="AO514" s="3">
        <v>42517</v>
      </c>
      <c r="AP514" s="3">
        <v>43565</v>
      </c>
      <c r="AQ514" t="s">
        <v>239</v>
      </c>
      <c r="AR514" t="s">
        <v>1281</v>
      </c>
    </row>
    <row r="515" spans="1:44" hidden="1" x14ac:dyDescent="0.3">
      <c r="A515" t="b">
        <f>AND($H515="Heat Pump",$K515&lt;=Summary!$B$3)</f>
        <v>0</v>
      </c>
      <c r="B515">
        <v>2316633</v>
      </c>
      <c r="C515" t="s">
        <v>210</v>
      </c>
      <c r="D515" t="s">
        <v>31</v>
      </c>
      <c r="E515" t="s">
        <v>248</v>
      </c>
      <c r="F515" t="s">
        <v>1282</v>
      </c>
      <c r="H515" t="s">
        <v>238</v>
      </c>
      <c r="I515" t="s">
        <v>214</v>
      </c>
      <c r="K515">
        <v>49</v>
      </c>
      <c r="L515">
        <v>49</v>
      </c>
      <c r="M515">
        <v>56</v>
      </c>
      <c r="N515">
        <v>24</v>
      </c>
      <c r="O515">
        <v>3</v>
      </c>
      <c r="T515">
        <v>40000</v>
      </c>
      <c r="U515">
        <v>0.69</v>
      </c>
      <c r="V515">
        <v>224</v>
      </c>
      <c r="X515">
        <v>78</v>
      </c>
      <c r="AA515">
        <v>79</v>
      </c>
      <c r="AO515" s="3">
        <v>41352</v>
      </c>
      <c r="AP515" s="3">
        <v>43565</v>
      </c>
      <c r="AQ515" t="s">
        <v>215</v>
      </c>
      <c r="AR515" t="s">
        <v>1283</v>
      </c>
    </row>
    <row r="516" spans="1:44" hidden="1" x14ac:dyDescent="0.3">
      <c r="A516" t="b">
        <f>AND($H516="Heat Pump",$K516&lt;=Summary!$B$3)</f>
        <v>0</v>
      </c>
      <c r="B516">
        <v>2333598</v>
      </c>
      <c r="C516" t="s">
        <v>210</v>
      </c>
      <c r="D516" t="s">
        <v>31</v>
      </c>
      <c r="E516" t="s">
        <v>243</v>
      </c>
      <c r="F516" t="s">
        <v>1284</v>
      </c>
      <c r="H516" t="s">
        <v>238</v>
      </c>
      <c r="I516" t="s">
        <v>214</v>
      </c>
      <c r="K516">
        <v>48</v>
      </c>
      <c r="L516">
        <v>57</v>
      </c>
      <c r="M516">
        <v>61</v>
      </c>
      <c r="N516">
        <v>22</v>
      </c>
      <c r="O516">
        <v>3</v>
      </c>
      <c r="P516">
        <v>4</v>
      </c>
      <c r="T516">
        <v>40000</v>
      </c>
      <c r="U516">
        <v>0.69</v>
      </c>
      <c r="V516">
        <v>224</v>
      </c>
      <c r="X516">
        <v>84</v>
      </c>
      <c r="AA516">
        <v>80</v>
      </c>
      <c r="AO516" s="3">
        <v>40567</v>
      </c>
      <c r="AP516" s="3">
        <v>43511</v>
      </c>
      <c r="AQ516" t="s">
        <v>215</v>
      </c>
      <c r="AR516" t="s">
        <v>1285</v>
      </c>
    </row>
    <row r="517" spans="1:44" hidden="1" x14ac:dyDescent="0.3">
      <c r="A517" t="b">
        <f>AND($H517="Heat Pump",$K517&lt;=Summary!$B$3)</f>
        <v>0</v>
      </c>
      <c r="B517">
        <v>2318199</v>
      </c>
      <c r="C517" t="s">
        <v>210</v>
      </c>
      <c r="D517" t="s">
        <v>31</v>
      </c>
      <c r="E517" t="s">
        <v>1286</v>
      </c>
      <c r="F517" t="s">
        <v>1286</v>
      </c>
      <c r="H517" t="s">
        <v>238</v>
      </c>
      <c r="I517" t="s">
        <v>218</v>
      </c>
      <c r="K517">
        <v>48</v>
      </c>
      <c r="L517">
        <v>51</v>
      </c>
      <c r="M517">
        <v>70</v>
      </c>
      <c r="N517">
        <v>18</v>
      </c>
      <c r="O517">
        <v>2</v>
      </c>
      <c r="P517">
        <v>3</v>
      </c>
      <c r="S517">
        <v>160</v>
      </c>
      <c r="T517">
        <v>45000</v>
      </c>
      <c r="U517">
        <v>0.72</v>
      </c>
      <c r="V517">
        <v>206</v>
      </c>
      <c r="W517">
        <v>225.38293216630001</v>
      </c>
      <c r="X517">
        <v>81</v>
      </c>
      <c r="AA517">
        <v>79</v>
      </c>
      <c r="AL517">
        <v>30</v>
      </c>
      <c r="AM517">
        <v>59</v>
      </c>
      <c r="AN517">
        <v>22</v>
      </c>
      <c r="AO517" s="3">
        <v>41129</v>
      </c>
      <c r="AP517" s="3">
        <v>43600</v>
      </c>
      <c r="AQ517" t="s">
        <v>239</v>
      </c>
      <c r="AR517" t="s">
        <v>1287</v>
      </c>
    </row>
    <row r="518" spans="1:44" hidden="1" x14ac:dyDescent="0.3">
      <c r="A518" t="b">
        <f>AND($H518="Heat Pump",$K518&lt;=Summary!$B$3)</f>
        <v>0</v>
      </c>
      <c r="B518">
        <v>2318246</v>
      </c>
      <c r="C518" t="s">
        <v>210</v>
      </c>
      <c r="D518" t="s">
        <v>31</v>
      </c>
      <c r="E518" t="s">
        <v>1288</v>
      </c>
      <c r="F518" t="s">
        <v>1288</v>
      </c>
      <c r="H518" t="s">
        <v>238</v>
      </c>
      <c r="I518" t="s">
        <v>218</v>
      </c>
      <c r="K518">
        <v>48</v>
      </c>
      <c r="L518">
        <v>59</v>
      </c>
      <c r="M518">
        <v>68</v>
      </c>
      <c r="N518">
        <v>18</v>
      </c>
      <c r="O518">
        <v>2</v>
      </c>
      <c r="P518">
        <v>3</v>
      </c>
      <c r="T518">
        <v>50000</v>
      </c>
      <c r="U518">
        <v>0.72</v>
      </c>
      <c r="V518">
        <v>211</v>
      </c>
      <c r="W518">
        <v>230.8533916849</v>
      </c>
      <c r="X518">
        <v>97</v>
      </c>
      <c r="AA518">
        <v>81</v>
      </c>
      <c r="AO518" s="3">
        <v>41278</v>
      </c>
      <c r="AP518" s="3">
        <v>43565</v>
      </c>
      <c r="AQ518" t="s">
        <v>239</v>
      </c>
      <c r="AR518" t="s">
        <v>1289</v>
      </c>
    </row>
    <row r="519" spans="1:44" hidden="1" x14ac:dyDescent="0.3">
      <c r="A519" t="b">
        <f>AND($H519="Heat Pump",$K519&lt;=Summary!$B$3)</f>
        <v>0</v>
      </c>
      <c r="B519">
        <v>2333600</v>
      </c>
      <c r="C519" t="s">
        <v>210</v>
      </c>
      <c r="D519" t="s">
        <v>31</v>
      </c>
      <c r="E519" t="s">
        <v>243</v>
      </c>
      <c r="F519" t="s">
        <v>1290</v>
      </c>
      <c r="H519" t="s">
        <v>238</v>
      </c>
      <c r="I519" t="s">
        <v>218</v>
      </c>
      <c r="K519">
        <v>48</v>
      </c>
      <c r="L519">
        <v>57</v>
      </c>
      <c r="M519">
        <v>61</v>
      </c>
      <c r="N519">
        <v>22</v>
      </c>
      <c r="O519">
        <v>3</v>
      </c>
      <c r="P519">
        <v>4</v>
      </c>
      <c r="T519">
        <v>37000</v>
      </c>
      <c r="U519">
        <v>0.69</v>
      </c>
      <c r="V519">
        <v>245</v>
      </c>
      <c r="W519">
        <v>268.05251641140001</v>
      </c>
      <c r="X519">
        <v>84</v>
      </c>
      <c r="AA519">
        <v>80</v>
      </c>
      <c r="AO519" s="3">
        <v>40567</v>
      </c>
      <c r="AP519" s="3">
        <v>43511</v>
      </c>
      <c r="AQ519" t="s">
        <v>215</v>
      </c>
      <c r="AR519" t="s">
        <v>1291</v>
      </c>
    </row>
    <row r="520" spans="1:44" hidden="1" x14ac:dyDescent="0.3">
      <c r="A520" t="b">
        <f>AND($H520="Heat Pump",$K520&lt;=Summary!$B$3)</f>
        <v>0</v>
      </c>
      <c r="B520">
        <v>2346576</v>
      </c>
      <c r="C520" t="s">
        <v>210</v>
      </c>
      <c r="D520" t="s">
        <v>31</v>
      </c>
      <c r="E520" t="s">
        <v>236</v>
      </c>
      <c r="F520" t="s">
        <v>1292</v>
      </c>
      <c r="H520" t="s">
        <v>238</v>
      </c>
      <c r="I520" t="s">
        <v>214</v>
      </c>
      <c r="K520">
        <v>48</v>
      </c>
      <c r="L520">
        <v>58.1</v>
      </c>
      <c r="M520">
        <v>61.5</v>
      </c>
      <c r="N520">
        <v>22</v>
      </c>
      <c r="O520">
        <v>3</v>
      </c>
      <c r="T520">
        <v>40000</v>
      </c>
      <c r="U520">
        <v>0.68</v>
      </c>
      <c r="V520">
        <v>249</v>
      </c>
      <c r="X520">
        <v>75</v>
      </c>
      <c r="AA520">
        <v>75</v>
      </c>
      <c r="AO520" s="3">
        <v>43739</v>
      </c>
      <c r="AP520" s="3">
        <v>43847</v>
      </c>
      <c r="AQ520" t="s">
        <v>239</v>
      </c>
      <c r="AR520" t="s">
        <v>1293</v>
      </c>
    </row>
    <row r="521" spans="1:44" hidden="1" x14ac:dyDescent="0.3">
      <c r="A521" t="b">
        <f>AND($H521="Heat Pump",$K521&lt;=Summary!$B$3)</f>
        <v>0</v>
      </c>
      <c r="B521">
        <v>2317140</v>
      </c>
      <c r="C521" t="s">
        <v>210</v>
      </c>
      <c r="D521" t="s">
        <v>31</v>
      </c>
      <c r="E521" t="s">
        <v>254</v>
      </c>
      <c r="F521" t="s">
        <v>1294</v>
      </c>
      <c r="H521" t="s">
        <v>238</v>
      </c>
      <c r="I521" t="s">
        <v>214</v>
      </c>
      <c r="K521">
        <v>48</v>
      </c>
      <c r="L521">
        <v>57</v>
      </c>
      <c r="M521">
        <v>66</v>
      </c>
      <c r="N521">
        <v>22</v>
      </c>
      <c r="O521">
        <v>2</v>
      </c>
      <c r="T521">
        <v>42000</v>
      </c>
      <c r="U521">
        <v>0.65</v>
      </c>
      <c r="V521">
        <v>220</v>
      </c>
      <c r="X521">
        <v>71</v>
      </c>
      <c r="AA521">
        <v>78</v>
      </c>
      <c r="AO521" s="3">
        <v>41550</v>
      </c>
      <c r="AP521" s="3">
        <v>43565</v>
      </c>
      <c r="AQ521" t="s">
        <v>215</v>
      </c>
      <c r="AR521" t="s">
        <v>1295</v>
      </c>
    </row>
    <row r="522" spans="1:44" hidden="1" x14ac:dyDescent="0.3">
      <c r="A522" t="b">
        <f>AND($H522="Heat Pump",$K522&lt;=Summary!$B$3)</f>
        <v>0</v>
      </c>
      <c r="B522">
        <v>2316579</v>
      </c>
      <c r="C522" t="s">
        <v>210</v>
      </c>
      <c r="D522" t="s">
        <v>31</v>
      </c>
      <c r="E522" t="s">
        <v>248</v>
      </c>
      <c r="F522" t="s">
        <v>1296</v>
      </c>
      <c r="H522" t="s">
        <v>238</v>
      </c>
      <c r="I522" t="s">
        <v>214</v>
      </c>
      <c r="K522">
        <v>48</v>
      </c>
      <c r="L522">
        <v>57</v>
      </c>
      <c r="M522">
        <v>64</v>
      </c>
      <c r="N522">
        <v>22</v>
      </c>
      <c r="O522">
        <v>3</v>
      </c>
      <c r="T522">
        <v>40000</v>
      </c>
      <c r="U522">
        <v>0.7</v>
      </c>
      <c r="V522">
        <v>224</v>
      </c>
      <c r="X522">
        <v>83</v>
      </c>
      <c r="AA522">
        <v>73</v>
      </c>
      <c r="AO522" s="3">
        <v>42737</v>
      </c>
      <c r="AP522" s="3">
        <v>43565</v>
      </c>
      <c r="AQ522" t="s">
        <v>239</v>
      </c>
      <c r="AR522" t="s">
        <v>1297</v>
      </c>
    </row>
    <row r="523" spans="1:44" hidden="1" x14ac:dyDescent="0.3">
      <c r="A523" t="b">
        <f>AND($H523="Heat Pump",$K523&lt;=Summary!$B$3)</f>
        <v>0</v>
      </c>
      <c r="B523">
        <v>2316622</v>
      </c>
      <c r="C523" t="s">
        <v>210</v>
      </c>
      <c r="D523" t="s">
        <v>31</v>
      </c>
      <c r="E523" t="s">
        <v>1298</v>
      </c>
      <c r="F523" t="s">
        <v>1298</v>
      </c>
      <c r="H523" t="s">
        <v>238</v>
      </c>
      <c r="I523" t="s">
        <v>214</v>
      </c>
      <c r="K523">
        <v>48</v>
      </c>
      <c r="L523">
        <v>51</v>
      </c>
      <c r="M523">
        <v>70</v>
      </c>
      <c r="N523">
        <v>18</v>
      </c>
      <c r="O523">
        <v>2</v>
      </c>
      <c r="P523">
        <v>3</v>
      </c>
      <c r="S523">
        <v>160</v>
      </c>
      <c r="T523">
        <v>45000</v>
      </c>
      <c r="U523">
        <v>0.72</v>
      </c>
      <c r="V523">
        <v>206</v>
      </c>
      <c r="X523">
        <v>81</v>
      </c>
      <c r="AA523">
        <v>79</v>
      </c>
      <c r="AL523">
        <v>30</v>
      </c>
      <c r="AM523">
        <v>59</v>
      </c>
      <c r="AN523">
        <v>22</v>
      </c>
      <c r="AO523" s="3">
        <v>41129</v>
      </c>
      <c r="AP523" s="3">
        <v>43600</v>
      </c>
      <c r="AQ523" t="s">
        <v>239</v>
      </c>
      <c r="AR523" t="s">
        <v>1299</v>
      </c>
    </row>
    <row r="524" spans="1:44" hidden="1" x14ac:dyDescent="0.3">
      <c r="A524" t="b">
        <f>AND($H524="Heat Pump",$K524&lt;=Summary!$B$3)</f>
        <v>0</v>
      </c>
      <c r="B524">
        <v>2338824</v>
      </c>
      <c r="C524" t="s">
        <v>210</v>
      </c>
      <c r="D524" t="s">
        <v>31</v>
      </c>
      <c r="E524" t="s">
        <v>438</v>
      </c>
      <c r="F524" t="s">
        <v>1300</v>
      </c>
      <c r="H524" t="s">
        <v>238</v>
      </c>
      <c r="I524" t="s">
        <v>314</v>
      </c>
      <c r="K524">
        <v>48</v>
      </c>
      <c r="L524">
        <v>51</v>
      </c>
      <c r="M524">
        <v>70</v>
      </c>
      <c r="N524">
        <v>18</v>
      </c>
      <c r="O524">
        <v>2</v>
      </c>
      <c r="P524">
        <v>3</v>
      </c>
      <c r="T524">
        <v>45000</v>
      </c>
      <c r="U524">
        <v>0.72</v>
      </c>
      <c r="V524">
        <v>206</v>
      </c>
      <c r="X524">
        <v>81</v>
      </c>
      <c r="AA524">
        <v>79</v>
      </c>
      <c r="AO524" s="3">
        <v>43468</v>
      </c>
      <c r="AP524" s="3">
        <v>43609</v>
      </c>
      <c r="AQ524" t="s">
        <v>239</v>
      </c>
      <c r="AR524" t="s">
        <v>1301</v>
      </c>
    </row>
    <row r="525" spans="1:44" hidden="1" x14ac:dyDescent="0.3">
      <c r="A525" t="b">
        <f>AND($H525="Heat Pump",$K525&lt;=Summary!$B$3)</f>
        <v>0</v>
      </c>
      <c r="B525">
        <v>2316630</v>
      </c>
      <c r="C525" t="s">
        <v>210</v>
      </c>
      <c r="D525" t="s">
        <v>31</v>
      </c>
      <c r="E525" t="s">
        <v>1302</v>
      </c>
      <c r="F525" t="s">
        <v>1302</v>
      </c>
      <c r="H525" t="s">
        <v>238</v>
      </c>
      <c r="I525" t="s">
        <v>214</v>
      </c>
      <c r="K525">
        <v>48</v>
      </c>
      <c r="L525">
        <v>59</v>
      </c>
      <c r="M525">
        <v>68</v>
      </c>
      <c r="N525">
        <v>18</v>
      </c>
      <c r="O525">
        <v>2</v>
      </c>
      <c r="P525">
        <v>3</v>
      </c>
      <c r="T525">
        <v>50000</v>
      </c>
      <c r="U525">
        <v>0.72</v>
      </c>
      <c r="V525">
        <v>211</v>
      </c>
      <c r="X525">
        <v>97</v>
      </c>
      <c r="AA525">
        <v>81</v>
      </c>
      <c r="AO525" s="3">
        <v>41278</v>
      </c>
      <c r="AP525" s="3">
        <v>43565</v>
      </c>
      <c r="AQ525" t="s">
        <v>239</v>
      </c>
      <c r="AR525" t="s">
        <v>1303</v>
      </c>
    </row>
    <row r="526" spans="1:44" hidden="1" x14ac:dyDescent="0.3">
      <c r="A526" t="b">
        <f>AND($H526="Heat Pump",$K526&lt;=Summary!$B$3)</f>
        <v>0</v>
      </c>
      <c r="B526">
        <v>2317122</v>
      </c>
      <c r="C526" t="s">
        <v>210</v>
      </c>
      <c r="D526" t="s">
        <v>31</v>
      </c>
      <c r="E526" t="s">
        <v>227</v>
      </c>
      <c r="F526" t="s">
        <v>1304</v>
      </c>
      <c r="H526" t="s">
        <v>224</v>
      </c>
      <c r="I526" t="s">
        <v>225</v>
      </c>
      <c r="K526">
        <v>67</v>
      </c>
      <c r="L526">
        <v>44</v>
      </c>
      <c r="N526">
        <v>23</v>
      </c>
      <c r="Q526">
        <v>4.5</v>
      </c>
      <c r="R526">
        <v>240</v>
      </c>
      <c r="S526">
        <v>1562</v>
      </c>
      <c r="T526">
        <v>0</v>
      </c>
      <c r="U526">
        <v>3</v>
      </c>
      <c r="X526">
        <v>79</v>
      </c>
      <c r="AA526">
        <v>265</v>
      </c>
      <c r="AM526">
        <v>61</v>
      </c>
      <c r="AO526" s="3">
        <v>42517</v>
      </c>
      <c r="AP526" s="3">
        <v>43565</v>
      </c>
      <c r="AQ526" t="s">
        <v>239</v>
      </c>
      <c r="AR526" t="s">
        <v>1305</v>
      </c>
    </row>
    <row r="527" spans="1:44" hidden="1" x14ac:dyDescent="0.3">
      <c r="A527" t="b">
        <f>AND($H527="Heat Pump",$K527&lt;=Summary!$B$3)</f>
        <v>0</v>
      </c>
      <c r="B527">
        <v>2316583</v>
      </c>
      <c r="C527" t="s">
        <v>210</v>
      </c>
      <c r="D527" t="s">
        <v>31</v>
      </c>
      <c r="E527" t="s">
        <v>227</v>
      </c>
      <c r="F527" t="s">
        <v>1306</v>
      </c>
      <c r="H527" t="s">
        <v>224</v>
      </c>
      <c r="I527" t="s">
        <v>225</v>
      </c>
      <c r="K527">
        <v>82</v>
      </c>
      <c r="L527">
        <v>52</v>
      </c>
      <c r="N527">
        <v>23</v>
      </c>
      <c r="Q527">
        <v>4.5</v>
      </c>
      <c r="R527">
        <v>240</v>
      </c>
      <c r="S527">
        <v>1591</v>
      </c>
      <c r="T527">
        <v>0</v>
      </c>
      <c r="U527">
        <v>2.73</v>
      </c>
      <c r="X527">
        <v>84</v>
      </c>
      <c r="AA527">
        <v>233</v>
      </c>
      <c r="AM527">
        <v>69</v>
      </c>
      <c r="AO527" s="3">
        <v>42517</v>
      </c>
      <c r="AP527" s="3">
        <v>43565</v>
      </c>
      <c r="AQ527" t="s">
        <v>239</v>
      </c>
      <c r="AR527" t="s">
        <v>1307</v>
      </c>
    </row>
    <row r="528" spans="1:44" hidden="1" x14ac:dyDescent="0.3">
      <c r="A528" t="b">
        <f>AND($H528="Heat Pump",$K528&lt;=Summary!$B$3)</f>
        <v>0</v>
      </c>
      <c r="B528">
        <v>2333608</v>
      </c>
      <c r="C528" t="s">
        <v>210</v>
      </c>
      <c r="D528" t="s">
        <v>31</v>
      </c>
      <c r="E528" t="s">
        <v>243</v>
      </c>
      <c r="F528" t="s">
        <v>1308</v>
      </c>
      <c r="H528" t="s">
        <v>238</v>
      </c>
      <c r="I528" t="s">
        <v>214</v>
      </c>
      <c r="K528">
        <v>38</v>
      </c>
      <c r="L528">
        <v>48</v>
      </c>
      <c r="M528">
        <v>52</v>
      </c>
      <c r="N528">
        <v>22</v>
      </c>
      <c r="O528">
        <v>3</v>
      </c>
      <c r="P528">
        <v>4</v>
      </c>
      <c r="T528">
        <v>40000</v>
      </c>
      <c r="U528">
        <v>0.66</v>
      </c>
      <c r="V528">
        <v>224</v>
      </c>
      <c r="X528">
        <v>65</v>
      </c>
      <c r="AA528">
        <v>77</v>
      </c>
      <c r="AO528" s="3">
        <v>40567</v>
      </c>
      <c r="AP528" s="3">
        <v>43511</v>
      </c>
      <c r="AQ528" t="s">
        <v>215</v>
      </c>
      <c r="AR528" t="s">
        <v>1309</v>
      </c>
    </row>
    <row r="529" spans="1:44" hidden="1" x14ac:dyDescent="0.3">
      <c r="A529" t="b">
        <f>AND($H529="Heat Pump",$K529&lt;=Summary!$B$3)</f>
        <v>0</v>
      </c>
      <c r="B529">
        <v>2333588</v>
      </c>
      <c r="C529" t="s">
        <v>210</v>
      </c>
      <c r="D529" t="s">
        <v>31</v>
      </c>
      <c r="E529" t="s">
        <v>243</v>
      </c>
      <c r="F529" t="s">
        <v>1310</v>
      </c>
      <c r="H529" t="s">
        <v>238</v>
      </c>
      <c r="I529" t="s">
        <v>214</v>
      </c>
      <c r="K529">
        <v>38</v>
      </c>
      <c r="L529">
        <v>58</v>
      </c>
      <c r="M529">
        <v>62</v>
      </c>
      <c r="N529">
        <v>20</v>
      </c>
      <c r="O529">
        <v>3</v>
      </c>
      <c r="P529">
        <v>4</v>
      </c>
      <c r="T529">
        <v>40000</v>
      </c>
      <c r="U529">
        <v>0.64</v>
      </c>
      <c r="V529">
        <v>224</v>
      </c>
      <c r="X529">
        <v>70</v>
      </c>
      <c r="AA529">
        <v>73</v>
      </c>
      <c r="AO529" s="3">
        <v>40567</v>
      </c>
      <c r="AP529" s="3">
        <v>43511</v>
      </c>
      <c r="AQ529" t="s">
        <v>215</v>
      </c>
      <c r="AR529" t="s">
        <v>1311</v>
      </c>
    </row>
    <row r="530" spans="1:44" hidden="1" x14ac:dyDescent="0.3">
      <c r="A530" t="b">
        <f>AND($H530="Heat Pump",$K530&lt;=Summary!$B$3)</f>
        <v>0</v>
      </c>
      <c r="B530">
        <v>2333610</v>
      </c>
      <c r="C530" t="s">
        <v>210</v>
      </c>
      <c r="D530" t="s">
        <v>31</v>
      </c>
      <c r="E530" t="s">
        <v>243</v>
      </c>
      <c r="F530" t="s">
        <v>1312</v>
      </c>
      <c r="H530" t="s">
        <v>238</v>
      </c>
      <c r="I530" t="s">
        <v>218</v>
      </c>
      <c r="K530">
        <v>38</v>
      </c>
      <c r="L530">
        <v>48</v>
      </c>
      <c r="M530">
        <v>52</v>
      </c>
      <c r="N530">
        <v>22</v>
      </c>
      <c r="O530">
        <v>3</v>
      </c>
      <c r="P530">
        <v>4</v>
      </c>
      <c r="T530">
        <v>36000</v>
      </c>
      <c r="U530">
        <v>0.66</v>
      </c>
      <c r="V530">
        <v>245</v>
      </c>
      <c r="W530">
        <v>268.05251641140001</v>
      </c>
      <c r="X530">
        <v>65</v>
      </c>
      <c r="AA530">
        <v>77</v>
      </c>
      <c r="AO530" s="3">
        <v>40567</v>
      </c>
      <c r="AP530" s="3">
        <v>43511</v>
      </c>
      <c r="AQ530" t="s">
        <v>215</v>
      </c>
      <c r="AR530" t="s">
        <v>1313</v>
      </c>
    </row>
    <row r="531" spans="1:44" hidden="1" x14ac:dyDescent="0.3">
      <c r="A531" t="b">
        <f>AND($H531="Heat Pump",$K531&lt;=Summary!$B$3)</f>
        <v>0</v>
      </c>
      <c r="B531">
        <v>2333590</v>
      </c>
      <c r="C531" t="s">
        <v>210</v>
      </c>
      <c r="D531" t="s">
        <v>31</v>
      </c>
      <c r="E531" t="s">
        <v>243</v>
      </c>
      <c r="F531" t="s">
        <v>1314</v>
      </c>
      <c r="H531" t="s">
        <v>238</v>
      </c>
      <c r="I531" t="s">
        <v>218</v>
      </c>
      <c r="K531">
        <v>38</v>
      </c>
      <c r="L531">
        <v>58</v>
      </c>
      <c r="M531">
        <v>62</v>
      </c>
      <c r="N531">
        <v>20</v>
      </c>
      <c r="O531">
        <v>3</v>
      </c>
      <c r="P531">
        <v>4</v>
      </c>
      <c r="T531">
        <v>36000</v>
      </c>
      <c r="U531">
        <v>0.64</v>
      </c>
      <c r="V531">
        <v>245</v>
      </c>
      <c r="W531">
        <v>268.05251641140001</v>
      </c>
      <c r="X531">
        <v>70</v>
      </c>
      <c r="AA531">
        <v>73</v>
      </c>
      <c r="AO531" s="3">
        <v>40567</v>
      </c>
      <c r="AP531" s="3">
        <v>43511</v>
      </c>
      <c r="AQ531" t="s">
        <v>215</v>
      </c>
      <c r="AR531" t="s">
        <v>1315</v>
      </c>
    </row>
    <row r="532" spans="1:44" hidden="1" x14ac:dyDescent="0.3">
      <c r="A532" t="b">
        <f>AND($H532="Heat Pump",$K532&lt;=Summary!$B$3)</f>
        <v>0</v>
      </c>
      <c r="B532">
        <v>2316626</v>
      </c>
      <c r="C532" t="s">
        <v>210</v>
      </c>
      <c r="D532" t="s">
        <v>31</v>
      </c>
      <c r="E532" t="s">
        <v>248</v>
      </c>
      <c r="F532" t="s">
        <v>1316</v>
      </c>
      <c r="H532" t="s">
        <v>238</v>
      </c>
      <c r="I532" t="s">
        <v>214</v>
      </c>
      <c r="K532">
        <v>49</v>
      </c>
      <c r="L532">
        <v>49</v>
      </c>
      <c r="M532">
        <v>56</v>
      </c>
      <c r="N532">
        <v>24</v>
      </c>
      <c r="O532">
        <v>3</v>
      </c>
      <c r="T532">
        <v>40000</v>
      </c>
      <c r="U532">
        <v>0.69</v>
      </c>
      <c r="V532">
        <v>224</v>
      </c>
      <c r="X532">
        <v>78</v>
      </c>
      <c r="AA532">
        <v>79</v>
      </c>
      <c r="AO532" s="3">
        <v>41352</v>
      </c>
      <c r="AP532" s="3">
        <v>43565</v>
      </c>
      <c r="AQ532" t="s">
        <v>215</v>
      </c>
      <c r="AR532" t="s">
        <v>1317</v>
      </c>
    </row>
    <row r="533" spans="1:44" hidden="1" x14ac:dyDescent="0.3">
      <c r="A533" t="b">
        <f>AND($H533="Heat Pump",$K533&lt;=Summary!$B$3)</f>
        <v>0</v>
      </c>
      <c r="B533">
        <v>2333599</v>
      </c>
      <c r="C533" t="s">
        <v>210</v>
      </c>
      <c r="D533" t="s">
        <v>31</v>
      </c>
      <c r="E533" t="s">
        <v>243</v>
      </c>
      <c r="F533" t="s">
        <v>1318</v>
      </c>
      <c r="H533" t="s">
        <v>238</v>
      </c>
      <c r="I533" t="s">
        <v>214</v>
      </c>
      <c r="K533">
        <v>48</v>
      </c>
      <c r="L533">
        <v>57</v>
      </c>
      <c r="M533">
        <v>61</v>
      </c>
      <c r="N533">
        <v>22</v>
      </c>
      <c r="O533">
        <v>3</v>
      </c>
      <c r="P533">
        <v>4</v>
      </c>
      <c r="T533">
        <v>40000</v>
      </c>
      <c r="U533">
        <v>0.69</v>
      </c>
      <c r="V533">
        <v>224</v>
      </c>
      <c r="X533">
        <v>84</v>
      </c>
      <c r="AA533">
        <v>80</v>
      </c>
      <c r="AO533" s="3">
        <v>40567</v>
      </c>
      <c r="AP533" s="3">
        <v>43511</v>
      </c>
      <c r="AQ533" t="s">
        <v>215</v>
      </c>
      <c r="AR533" t="s">
        <v>1319</v>
      </c>
    </row>
    <row r="534" spans="1:44" hidden="1" x14ac:dyDescent="0.3">
      <c r="A534" t="b">
        <f>AND($H534="Heat Pump",$K534&lt;=Summary!$B$3)</f>
        <v>0</v>
      </c>
      <c r="B534">
        <v>2333601</v>
      </c>
      <c r="C534" t="s">
        <v>210</v>
      </c>
      <c r="D534" t="s">
        <v>31</v>
      </c>
      <c r="E534" t="s">
        <v>243</v>
      </c>
      <c r="F534" t="s">
        <v>1320</v>
      </c>
      <c r="H534" t="s">
        <v>238</v>
      </c>
      <c r="I534" t="s">
        <v>218</v>
      </c>
      <c r="K534">
        <v>48</v>
      </c>
      <c r="L534">
        <v>57</v>
      </c>
      <c r="M534">
        <v>61</v>
      </c>
      <c r="N534">
        <v>22</v>
      </c>
      <c r="O534">
        <v>3</v>
      </c>
      <c r="P534">
        <v>4</v>
      </c>
      <c r="T534">
        <v>37000</v>
      </c>
      <c r="U534">
        <v>0.69</v>
      </c>
      <c r="V534">
        <v>245</v>
      </c>
      <c r="W534">
        <v>268.05251641140001</v>
      </c>
      <c r="X534">
        <v>84</v>
      </c>
      <c r="AA534">
        <v>80</v>
      </c>
      <c r="AO534" s="3">
        <v>40567</v>
      </c>
      <c r="AP534" s="3">
        <v>43511</v>
      </c>
      <c r="AQ534" t="s">
        <v>215</v>
      </c>
      <c r="AR534" t="s">
        <v>1321</v>
      </c>
    </row>
    <row r="535" spans="1:44" hidden="1" x14ac:dyDescent="0.3">
      <c r="A535" t="b">
        <f>AND($H535="Heat Pump",$K535&lt;=Summary!$B$3)</f>
        <v>0</v>
      </c>
      <c r="B535">
        <v>2317910</v>
      </c>
      <c r="C535" t="s">
        <v>210</v>
      </c>
      <c r="D535" t="s">
        <v>31</v>
      </c>
      <c r="E535" t="s">
        <v>1322</v>
      </c>
      <c r="F535" t="s">
        <v>1322</v>
      </c>
      <c r="H535" t="s">
        <v>213</v>
      </c>
      <c r="I535" t="s">
        <v>214</v>
      </c>
      <c r="K535">
        <v>1</v>
      </c>
      <c r="O535">
        <v>0</v>
      </c>
      <c r="T535">
        <v>120000</v>
      </c>
      <c r="U535">
        <v>0.91</v>
      </c>
      <c r="V535">
        <v>161</v>
      </c>
      <c r="Y535">
        <v>3.5</v>
      </c>
      <c r="Z535">
        <v>3.5</v>
      </c>
      <c r="AA535">
        <v>96</v>
      </c>
      <c r="AL535">
        <v>9</v>
      </c>
      <c r="AM535">
        <v>22</v>
      </c>
      <c r="AN535">
        <v>14</v>
      </c>
      <c r="AO535" s="3">
        <v>41730</v>
      </c>
      <c r="AP535" s="3">
        <v>43565</v>
      </c>
      <c r="AQ535" t="s">
        <v>239</v>
      </c>
      <c r="AR535" t="s">
        <v>1323</v>
      </c>
    </row>
    <row r="536" spans="1:44" hidden="1" x14ac:dyDescent="0.3">
      <c r="A536" t="b">
        <f>AND($H536="Heat Pump",$K536&lt;=Summary!$B$3)</f>
        <v>0</v>
      </c>
      <c r="B536">
        <v>2318155</v>
      </c>
      <c r="C536" t="s">
        <v>210</v>
      </c>
      <c r="D536" t="s">
        <v>31</v>
      </c>
      <c r="E536" t="s">
        <v>1324</v>
      </c>
      <c r="F536" t="s">
        <v>1324</v>
      </c>
      <c r="H536" t="s">
        <v>213</v>
      </c>
      <c r="I536" t="s">
        <v>214</v>
      </c>
      <c r="K536">
        <v>1</v>
      </c>
      <c r="O536">
        <v>3</v>
      </c>
      <c r="P536">
        <v>4</v>
      </c>
      <c r="T536">
        <v>120000</v>
      </c>
      <c r="U536">
        <v>0.9</v>
      </c>
      <c r="V536">
        <v>161</v>
      </c>
      <c r="Y536">
        <v>3.3</v>
      </c>
      <c r="Z536">
        <v>3.3</v>
      </c>
      <c r="AA536">
        <v>94</v>
      </c>
      <c r="AL536">
        <v>9</v>
      </c>
      <c r="AM536">
        <v>22</v>
      </c>
      <c r="AN536">
        <v>14</v>
      </c>
      <c r="AO536" s="3">
        <v>41730</v>
      </c>
      <c r="AP536" s="3">
        <v>43565</v>
      </c>
      <c r="AQ536" t="s">
        <v>239</v>
      </c>
      <c r="AR536" t="s">
        <v>1325</v>
      </c>
    </row>
    <row r="537" spans="1:44" hidden="1" x14ac:dyDescent="0.3">
      <c r="A537" t="b">
        <f>AND($H537="Heat Pump",$K537&lt;=Summary!$B$3)</f>
        <v>0</v>
      </c>
      <c r="B537">
        <v>2317914</v>
      </c>
      <c r="C537" t="s">
        <v>210</v>
      </c>
      <c r="D537" t="s">
        <v>31</v>
      </c>
      <c r="E537" t="s">
        <v>1326</v>
      </c>
      <c r="F537" t="s">
        <v>1326</v>
      </c>
      <c r="H537" t="s">
        <v>213</v>
      </c>
      <c r="I537" t="s">
        <v>218</v>
      </c>
      <c r="K537">
        <v>1</v>
      </c>
      <c r="O537">
        <v>0</v>
      </c>
      <c r="T537">
        <v>120000</v>
      </c>
      <c r="U537">
        <v>0.91</v>
      </c>
      <c r="V537">
        <v>175</v>
      </c>
      <c r="W537">
        <v>191.46608315099999</v>
      </c>
      <c r="Y537">
        <v>3.5</v>
      </c>
      <c r="Z537">
        <v>3.5</v>
      </c>
      <c r="AA537">
        <v>96</v>
      </c>
      <c r="AL537">
        <v>9</v>
      </c>
      <c r="AM537">
        <v>22</v>
      </c>
      <c r="AN537">
        <v>14</v>
      </c>
      <c r="AO537" s="3">
        <v>41730</v>
      </c>
      <c r="AP537" s="3">
        <v>43565</v>
      </c>
      <c r="AQ537" t="s">
        <v>239</v>
      </c>
      <c r="AR537" t="s">
        <v>1327</v>
      </c>
    </row>
    <row r="538" spans="1:44" hidden="1" x14ac:dyDescent="0.3">
      <c r="A538" t="b">
        <f>AND($H538="Heat Pump",$K538&lt;=Summary!$B$3)</f>
        <v>0</v>
      </c>
      <c r="B538">
        <v>2318159</v>
      </c>
      <c r="C538" t="s">
        <v>210</v>
      </c>
      <c r="D538" t="s">
        <v>31</v>
      </c>
      <c r="E538" t="s">
        <v>1328</v>
      </c>
      <c r="F538" t="s">
        <v>1328</v>
      </c>
      <c r="H538" t="s">
        <v>213</v>
      </c>
      <c r="I538" t="s">
        <v>218</v>
      </c>
      <c r="K538">
        <v>1</v>
      </c>
      <c r="O538">
        <v>3</v>
      </c>
      <c r="P538">
        <v>4</v>
      </c>
      <c r="T538">
        <v>120000</v>
      </c>
      <c r="U538">
        <v>0.9</v>
      </c>
      <c r="V538">
        <v>175</v>
      </c>
      <c r="W538">
        <v>191.46608315099999</v>
      </c>
      <c r="Y538">
        <v>3.3</v>
      </c>
      <c r="Z538">
        <v>3.3</v>
      </c>
      <c r="AA538">
        <v>94</v>
      </c>
      <c r="AL538">
        <v>9</v>
      </c>
      <c r="AM538">
        <v>22</v>
      </c>
      <c r="AN538">
        <v>14</v>
      </c>
      <c r="AO538" s="3">
        <v>41730</v>
      </c>
      <c r="AP538" s="3">
        <v>43565</v>
      </c>
      <c r="AQ538" t="s">
        <v>239</v>
      </c>
      <c r="AR538" t="s">
        <v>1329</v>
      </c>
    </row>
    <row r="539" spans="1:44" hidden="1" x14ac:dyDescent="0.3">
      <c r="A539" t="b">
        <f>AND($H539="Heat Pump",$K539&lt;=Summary!$B$3)</f>
        <v>0</v>
      </c>
      <c r="B539">
        <v>2356014</v>
      </c>
      <c r="C539" t="s">
        <v>210</v>
      </c>
      <c r="D539" t="s">
        <v>31</v>
      </c>
      <c r="E539" t="s">
        <v>1330</v>
      </c>
      <c r="F539" t="s">
        <v>1330</v>
      </c>
      <c r="H539" t="s">
        <v>213</v>
      </c>
      <c r="I539" t="s">
        <v>214</v>
      </c>
      <c r="O539">
        <v>2</v>
      </c>
      <c r="P539">
        <v>3</v>
      </c>
      <c r="T539">
        <v>160000</v>
      </c>
      <c r="U539">
        <v>0.93</v>
      </c>
      <c r="V539">
        <v>182</v>
      </c>
      <c r="Y539">
        <v>4.5999999999999996</v>
      </c>
      <c r="Z539">
        <v>4.5999999999999996</v>
      </c>
      <c r="AL539">
        <v>12</v>
      </c>
      <c r="AM539">
        <v>28</v>
      </c>
      <c r="AN539">
        <v>18</v>
      </c>
      <c r="AO539" s="3">
        <v>43862</v>
      </c>
      <c r="AP539" s="3">
        <v>43922</v>
      </c>
      <c r="AQ539" t="s">
        <v>239</v>
      </c>
      <c r="AR539" t="s">
        <v>1331</v>
      </c>
    </row>
    <row r="540" spans="1:44" hidden="1" x14ac:dyDescent="0.3">
      <c r="A540" t="b">
        <f>AND($H540="Heat Pump",$K540&lt;=Summary!$B$3)</f>
        <v>0</v>
      </c>
      <c r="B540">
        <v>2356041</v>
      </c>
      <c r="C540" t="s">
        <v>210</v>
      </c>
      <c r="D540" t="s">
        <v>31</v>
      </c>
      <c r="E540" t="s">
        <v>1332</v>
      </c>
      <c r="F540" t="s">
        <v>1332</v>
      </c>
      <c r="H540" t="s">
        <v>213</v>
      </c>
      <c r="I540" t="s">
        <v>214</v>
      </c>
      <c r="K540">
        <v>0</v>
      </c>
      <c r="L540">
        <v>28</v>
      </c>
      <c r="M540">
        <v>1</v>
      </c>
      <c r="N540">
        <v>1</v>
      </c>
      <c r="O540">
        <v>2</v>
      </c>
      <c r="P540">
        <v>3</v>
      </c>
      <c r="T540">
        <v>180000</v>
      </c>
      <c r="U540">
        <v>0.93</v>
      </c>
      <c r="V540">
        <v>182</v>
      </c>
      <c r="Y540">
        <v>5.0999999999999996</v>
      </c>
      <c r="Z540">
        <v>5.0999999999999996</v>
      </c>
      <c r="AA540">
        <v>96</v>
      </c>
      <c r="AL540">
        <v>12</v>
      </c>
      <c r="AM540">
        <v>28</v>
      </c>
      <c r="AN540">
        <v>18</v>
      </c>
      <c r="AO540" s="3">
        <v>43862</v>
      </c>
      <c r="AP540" s="3">
        <v>43899</v>
      </c>
      <c r="AQ540" t="s">
        <v>239</v>
      </c>
      <c r="AR540" t="s">
        <v>1333</v>
      </c>
    </row>
    <row r="541" spans="1:44" hidden="1" x14ac:dyDescent="0.3">
      <c r="A541" t="b">
        <f>AND($H541="Heat Pump",$K541&lt;=Summary!$B$3)</f>
        <v>0</v>
      </c>
      <c r="B541">
        <v>2356028</v>
      </c>
      <c r="C541" t="s">
        <v>210</v>
      </c>
      <c r="D541" t="s">
        <v>31</v>
      </c>
      <c r="E541" t="s">
        <v>1334</v>
      </c>
      <c r="F541" t="s">
        <v>1334</v>
      </c>
      <c r="H541" t="s">
        <v>213</v>
      </c>
      <c r="I541" t="s">
        <v>214</v>
      </c>
      <c r="K541">
        <v>0</v>
      </c>
      <c r="L541">
        <v>28</v>
      </c>
      <c r="M541">
        <v>1</v>
      </c>
      <c r="N541">
        <v>1</v>
      </c>
      <c r="O541">
        <v>2</v>
      </c>
      <c r="P541">
        <v>3</v>
      </c>
      <c r="T541">
        <v>199000</v>
      </c>
      <c r="U541">
        <v>0.93</v>
      </c>
      <c r="V541">
        <v>182</v>
      </c>
      <c r="Y541">
        <v>5.6</v>
      </c>
      <c r="Z541">
        <v>5.6</v>
      </c>
      <c r="AA541">
        <v>95</v>
      </c>
      <c r="AL541">
        <v>12</v>
      </c>
      <c r="AM541">
        <v>28</v>
      </c>
      <c r="AN541">
        <v>18</v>
      </c>
      <c r="AO541" s="3">
        <v>43862</v>
      </c>
      <c r="AP541" s="3">
        <v>43899</v>
      </c>
      <c r="AQ541" t="s">
        <v>239</v>
      </c>
      <c r="AR541" t="s">
        <v>1335</v>
      </c>
    </row>
    <row r="542" spans="1:44" hidden="1" x14ac:dyDescent="0.3">
      <c r="A542" t="b">
        <f>AND($H542="Heat Pump",$K542&lt;=Summary!$B$3)</f>
        <v>0</v>
      </c>
      <c r="B542">
        <v>2317993</v>
      </c>
      <c r="C542" t="s">
        <v>210</v>
      </c>
      <c r="D542" t="s">
        <v>31</v>
      </c>
      <c r="E542" t="s">
        <v>1336</v>
      </c>
      <c r="F542" t="s">
        <v>1336</v>
      </c>
      <c r="H542" t="s">
        <v>213</v>
      </c>
      <c r="I542" t="s">
        <v>214</v>
      </c>
      <c r="K542">
        <v>1</v>
      </c>
      <c r="O542">
        <v>3</v>
      </c>
      <c r="T542">
        <v>160000</v>
      </c>
      <c r="U542">
        <v>0.95</v>
      </c>
      <c r="V542">
        <v>159</v>
      </c>
      <c r="Y542">
        <v>4.7</v>
      </c>
      <c r="Z542">
        <v>4.7</v>
      </c>
      <c r="AA542">
        <v>96</v>
      </c>
      <c r="AL542">
        <v>11</v>
      </c>
      <c r="AM542">
        <v>22</v>
      </c>
      <c r="AN542">
        <v>18</v>
      </c>
      <c r="AO542" s="3">
        <v>41122</v>
      </c>
      <c r="AP542" s="3">
        <v>43565</v>
      </c>
      <c r="AQ542" t="s">
        <v>215</v>
      </c>
      <c r="AR542" t="s">
        <v>1337</v>
      </c>
    </row>
    <row r="543" spans="1:44" hidden="1" x14ac:dyDescent="0.3">
      <c r="A543" t="b">
        <f>AND($H543="Heat Pump",$K543&lt;=Summary!$B$3)</f>
        <v>0</v>
      </c>
      <c r="B543">
        <v>2318105</v>
      </c>
      <c r="C543" t="s">
        <v>210</v>
      </c>
      <c r="D543" t="s">
        <v>31</v>
      </c>
      <c r="E543" t="s">
        <v>1338</v>
      </c>
      <c r="F543" t="s">
        <v>1338</v>
      </c>
      <c r="H543" t="s">
        <v>213</v>
      </c>
      <c r="I543" t="s">
        <v>214</v>
      </c>
      <c r="K543">
        <v>1</v>
      </c>
      <c r="O543">
        <v>3</v>
      </c>
      <c r="T543">
        <v>160000</v>
      </c>
      <c r="U543">
        <v>0.94</v>
      </c>
      <c r="V543">
        <v>159</v>
      </c>
      <c r="Y543">
        <v>4.7</v>
      </c>
      <c r="Z543">
        <v>4.7</v>
      </c>
      <c r="AA543">
        <v>97</v>
      </c>
      <c r="AL543">
        <v>11</v>
      </c>
      <c r="AM543">
        <v>22</v>
      </c>
      <c r="AN543">
        <v>18</v>
      </c>
      <c r="AO543" s="3">
        <v>41122</v>
      </c>
      <c r="AP543" s="3">
        <v>43565</v>
      </c>
      <c r="AQ543" t="s">
        <v>215</v>
      </c>
      <c r="AR543" t="s">
        <v>1339</v>
      </c>
    </row>
    <row r="544" spans="1:44" hidden="1" x14ac:dyDescent="0.3">
      <c r="A544" t="b">
        <f>AND($H544="Heat Pump",$K544&lt;=Summary!$B$3)</f>
        <v>0</v>
      </c>
      <c r="B544">
        <v>2317990</v>
      </c>
      <c r="C544" t="s">
        <v>210</v>
      </c>
      <c r="D544" t="s">
        <v>31</v>
      </c>
      <c r="E544" t="s">
        <v>1340</v>
      </c>
      <c r="F544" t="s">
        <v>1340</v>
      </c>
      <c r="H544" t="s">
        <v>213</v>
      </c>
      <c r="I544" t="s">
        <v>218</v>
      </c>
      <c r="K544">
        <v>1</v>
      </c>
      <c r="O544">
        <v>0</v>
      </c>
      <c r="T544">
        <v>160000</v>
      </c>
      <c r="U544">
        <v>0.95</v>
      </c>
      <c r="V544">
        <v>159</v>
      </c>
      <c r="W544">
        <v>173.96061269149999</v>
      </c>
      <c r="Y544">
        <v>4.7</v>
      </c>
      <c r="Z544">
        <v>4.7</v>
      </c>
      <c r="AA544">
        <v>96</v>
      </c>
      <c r="AL544">
        <v>11</v>
      </c>
      <c r="AM544">
        <v>22</v>
      </c>
      <c r="AN544">
        <v>18</v>
      </c>
      <c r="AO544" s="3">
        <v>41122</v>
      </c>
      <c r="AP544" s="3">
        <v>43565</v>
      </c>
      <c r="AQ544" t="s">
        <v>215</v>
      </c>
      <c r="AR544" t="s">
        <v>1341</v>
      </c>
    </row>
    <row r="545" spans="1:44" hidden="1" x14ac:dyDescent="0.3">
      <c r="A545" t="b">
        <f>AND($H545="Heat Pump",$K545&lt;=Summary!$B$3)</f>
        <v>0</v>
      </c>
      <c r="B545">
        <v>2318108</v>
      </c>
      <c r="C545" t="s">
        <v>210</v>
      </c>
      <c r="D545" t="s">
        <v>31</v>
      </c>
      <c r="E545" t="s">
        <v>1342</v>
      </c>
      <c r="F545" t="s">
        <v>1342</v>
      </c>
      <c r="H545" t="s">
        <v>213</v>
      </c>
      <c r="I545" t="s">
        <v>218</v>
      </c>
      <c r="K545">
        <v>1</v>
      </c>
      <c r="O545">
        <v>3</v>
      </c>
      <c r="T545">
        <v>160000</v>
      </c>
      <c r="U545">
        <v>0.94</v>
      </c>
      <c r="V545">
        <v>159</v>
      </c>
      <c r="W545">
        <v>173.96061269149999</v>
      </c>
      <c r="Y545">
        <v>4.7</v>
      </c>
      <c r="Z545">
        <v>4.7</v>
      </c>
      <c r="AA545">
        <v>97</v>
      </c>
      <c r="AL545">
        <v>11</v>
      </c>
      <c r="AM545">
        <v>22</v>
      </c>
      <c r="AN545">
        <v>18</v>
      </c>
      <c r="AO545" s="3">
        <v>41122</v>
      </c>
      <c r="AP545" s="3">
        <v>43565</v>
      </c>
      <c r="AQ545" t="s">
        <v>215</v>
      </c>
      <c r="AR545" t="s">
        <v>1343</v>
      </c>
    </row>
    <row r="546" spans="1:44" hidden="1" x14ac:dyDescent="0.3">
      <c r="A546" t="b">
        <f>AND($H546="Heat Pump",$K546&lt;=Summary!$B$3)</f>
        <v>0</v>
      </c>
      <c r="B546">
        <v>2317954</v>
      </c>
      <c r="C546" t="s">
        <v>210</v>
      </c>
      <c r="D546" t="s">
        <v>31</v>
      </c>
      <c r="E546" t="s">
        <v>1344</v>
      </c>
      <c r="F546" t="s">
        <v>1344</v>
      </c>
      <c r="H546" t="s">
        <v>213</v>
      </c>
      <c r="I546" t="s">
        <v>214</v>
      </c>
      <c r="K546">
        <v>1</v>
      </c>
      <c r="O546">
        <v>0</v>
      </c>
      <c r="T546">
        <v>180000</v>
      </c>
      <c r="U546">
        <v>0.94</v>
      </c>
      <c r="V546">
        <v>159</v>
      </c>
      <c r="Y546">
        <v>5.3</v>
      </c>
      <c r="Z546">
        <v>5.3</v>
      </c>
      <c r="AA546">
        <v>97</v>
      </c>
      <c r="AL546">
        <v>11</v>
      </c>
      <c r="AM546">
        <v>22</v>
      </c>
      <c r="AN546">
        <v>18</v>
      </c>
      <c r="AO546" s="3">
        <v>41122</v>
      </c>
      <c r="AP546" s="3">
        <v>43565</v>
      </c>
      <c r="AQ546" t="s">
        <v>215</v>
      </c>
      <c r="AR546" t="s">
        <v>1345</v>
      </c>
    </row>
    <row r="547" spans="1:44" hidden="1" x14ac:dyDescent="0.3">
      <c r="A547" t="b">
        <f>AND($H547="Heat Pump",$K547&lt;=Summary!$B$3)</f>
        <v>0</v>
      </c>
      <c r="B547">
        <v>2318074</v>
      </c>
      <c r="C547" t="s">
        <v>210</v>
      </c>
      <c r="D547" t="s">
        <v>31</v>
      </c>
      <c r="E547" t="s">
        <v>1346</v>
      </c>
      <c r="F547" t="s">
        <v>1347</v>
      </c>
      <c r="H547" t="s">
        <v>213</v>
      </c>
      <c r="I547" t="s">
        <v>214</v>
      </c>
      <c r="K547">
        <v>1</v>
      </c>
      <c r="O547">
        <v>3</v>
      </c>
      <c r="T547">
        <v>180000</v>
      </c>
      <c r="U547">
        <v>0.95</v>
      </c>
      <c r="V547">
        <v>159</v>
      </c>
      <c r="Y547">
        <v>5.4</v>
      </c>
      <c r="Z547">
        <v>5.4</v>
      </c>
      <c r="AA547">
        <v>97</v>
      </c>
      <c r="AL547">
        <v>11</v>
      </c>
      <c r="AM547">
        <v>22</v>
      </c>
      <c r="AN547">
        <v>18</v>
      </c>
      <c r="AO547" s="3">
        <v>41122</v>
      </c>
      <c r="AP547" s="3">
        <v>43565</v>
      </c>
      <c r="AQ547" t="s">
        <v>215</v>
      </c>
      <c r="AR547" t="s">
        <v>1348</v>
      </c>
    </row>
    <row r="548" spans="1:44" hidden="1" x14ac:dyDescent="0.3">
      <c r="A548" t="b">
        <f>AND($H548="Heat Pump",$K548&lt;=Summary!$B$3)</f>
        <v>0</v>
      </c>
      <c r="B548">
        <v>2317955</v>
      </c>
      <c r="C548" t="s">
        <v>210</v>
      </c>
      <c r="D548" t="s">
        <v>31</v>
      </c>
      <c r="E548" t="s">
        <v>1349</v>
      </c>
      <c r="F548" t="s">
        <v>1349</v>
      </c>
      <c r="H548" t="s">
        <v>213</v>
      </c>
      <c r="I548" t="s">
        <v>218</v>
      </c>
      <c r="K548">
        <v>1</v>
      </c>
      <c r="O548">
        <v>0</v>
      </c>
      <c r="T548">
        <v>180000</v>
      </c>
      <c r="U548">
        <v>0.94</v>
      </c>
      <c r="V548">
        <v>159</v>
      </c>
      <c r="W548">
        <v>173.96061269149999</v>
      </c>
      <c r="Y548">
        <v>5.3</v>
      </c>
      <c r="Z548">
        <v>5.3</v>
      </c>
      <c r="AA548">
        <v>97</v>
      </c>
      <c r="AL548">
        <v>11</v>
      </c>
      <c r="AM548">
        <v>22</v>
      </c>
      <c r="AN548">
        <v>18</v>
      </c>
      <c r="AO548" s="3">
        <v>41122</v>
      </c>
      <c r="AP548" s="3">
        <v>43565</v>
      </c>
      <c r="AQ548" t="s">
        <v>215</v>
      </c>
      <c r="AR548" t="s">
        <v>1350</v>
      </c>
    </row>
    <row r="549" spans="1:44" hidden="1" x14ac:dyDescent="0.3">
      <c r="A549" t="b">
        <f>AND($H549="Heat Pump",$K549&lt;=Summary!$B$3)</f>
        <v>0</v>
      </c>
      <c r="B549">
        <v>2318073</v>
      </c>
      <c r="C549" t="s">
        <v>210</v>
      </c>
      <c r="D549" t="s">
        <v>31</v>
      </c>
      <c r="E549" t="s">
        <v>1351</v>
      </c>
      <c r="F549" t="s">
        <v>1352</v>
      </c>
      <c r="H549" t="s">
        <v>213</v>
      </c>
      <c r="I549" t="s">
        <v>218</v>
      </c>
      <c r="K549">
        <v>1</v>
      </c>
      <c r="O549">
        <v>3</v>
      </c>
      <c r="T549">
        <v>180000</v>
      </c>
      <c r="U549">
        <v>0.95</v>
      </c>
      <c r="V549">
        <v>159</v>
      </c>
      <c r="W549">
        <v>173.96061269149999</v>
      </c>
      <c r="Y549">
        <v>5.4</v>
      </c>
      <c r="Z549">
        <v>5.4</v>
      </c>
      <c r="AA549">
        <v>97</v>
      </c>
      <c r="AL549">
        <v>11</v>
      </c>
      <c r="AM549">
        <v>22</v>
      </c>
      <c r="AN549">
        <v>18</v>
      </c>
      <c r="AO549" s="3">
        <v>41122</v>
      </c>
      <c r="AP549" s="3">
        <v>43565</v>
      </c>
      <c r="AQ549" t="s">
        <v>215</v>
      </c>
      <c r="AR549" t="s">
        <v>1353</v>
      </c>
    </row>
    <row r="550" spans="1:44" hidden="1" x14ac:dyDescent="0.3">
      <c r="A550" t="b">
        <f>AND($H550="Heat Pump",$K550&lt;=Summary!$B$3)</f>
        <v>0</v>
      </c>
      <c r="B550">
        <v>2317964</v>
      </c>
      <c r="C550" t="s">
        <v>210</v>
      </c>
      <c r="D550" t="s">
        <v>31</v>
      </c>
      <c r="E550" t="s">
        <v>1354</v>
      </c>
      <c r="F550" t="s">
        <v>1354</v>
      </c>
      <c r="H550" t="s">
        <v>213</v>
      </c>
      <c r="I550" t="s">
        <v>214</v>
      </c>
      <c r="K550">
        <v>1</v>
      </c>
      <c r="L550">
        <v>1</v>
      </c>
      <c r="M550">
        <v>1</v>
      </c>
      <c r="N550">
        <v>1</v>
      </c>
      <c r="O550">
        <v>3</v>
      </c>
      <c r="T550">
        <v>199000</v>
      </c>
      <c r="U550">
        <v>0.95</v>
      </c>
      <c r="V550">
        <v>159</v>
      </c>
      <c r="Y550">
        <v>5.8</v>
      </c>
      <c r="Z550">
        <v>5.8</v>
      </c>
      <c r="AA550">
        <v>96</v>
      </c>
      <c r="AL550">
        <v>11</v>
      </c>
      <c r="AM550">
        <v>22</v>
      </c>
      <c r="AN550">
        <v>18</v>
      </c>
      <c r="AO550" s="3">
        <v>43402</v>
      </c>
      <c r="AP550" s="3">
        <v>43565</v>
      </c>
      <c r="AQ550" t="s">
        <v>215</v>
      </c>
      <c r="AR550" t="s">
        <v>1355</v>
      </c>
    </row>
    <row r="551" spans="1:44" hidden="1" x14ac:dyDescent="0.3">
      <c r="A551" t="b">
        <f>AND($H551="Heat Pump",$K551&lt;=Summary!$B$3)</f>
        <v>0</v>
      </c>
      <c r="B551">
        <v>2317932</v>
      </c>
      <c r="C551" t="s">
        <v>210</v>
      </c>
      <c r="D551" t="s">
        <v>31</v>
      </c>
      <c r="E551" t="s">
        <v>1356</v>
      </c>
      <c r="F551" t="s">
        <v>1357</v>
      </c>
      <c r="H551" t="s">
        <v>213</v>
      </c>
      <c r="I551" t="s">
        <v>214</v>
      </c>
      <c r="K551">
        <v>1</v>
      </c>
      <c r="L551">
        <v>1</v>
      </c>
      <c r="M551">
        <v>1</v>
      </c>
      <c r="N551">
        <v>1</v>
      </c>
      <c r="O551">
        <v>3</v>
      </c>
      <c r="T551">
        <v>199000</v>
      </c>
      <c r="U551">
        <v>0.93</v>
      </c>
      <c r="V551">
        <v>159</v>
      </c>
      <c r="Y551">
        <v>5.8</v>
      </c>
      <c r="Z551">
        <v>5.8</v>
      </c>
      <c r="AA551">
        <v>96</v>
      </c>
      <c r="AL551">
        <v>11</v>
      </c>
      <c r="AM551">
        <v>22</v>
      </c>
      <c r="AN551">
        <v>18</v>
      </c>
      <c r="AO551" s="3">
        <v>43402</v>
      </c>
      <c r="AP551" s="3">
        <v>43565</v>
      </c>
      <c r="AQ551" t="s">
        <v>215</v>
      </c>
      <c r="AR551" t="s">
        <v>1358</v>
      </c>
    </row>
    <row r="552" spans="1:44" hidden="1" x14ac:dyDescent="0.3">
      <c r="A552" t="b">
        <f>AND($H552="Heat Pump",$K552&lt;=Summary!$B$3)</f>
        <v>0</v>
      </c>
      <c r="B552">
        <v>2317967</v>
      </c>
      <c r="C552" t="s">
        <v>210</v>
      </c>
      <c r="D552" t="s">
        <v>31</v>
      </c>
      <c r="E552" t="s">
        <v>1359</v>
      </c>
      <c r="F552" t="s">
        <v>1359</v>
      </c>
      <c r="H552" t="s">
        <v>213</v>
      </c>
      <c r="I552" t="s">
        <v>218</v>
      </c>
      <c r="K552">
        <v>1</v>
      </c>
      <c r="O552">
        <v>0</v>
      </c>
      <c r="T552">
        <v>199000</v>
      </c>
      <c r="U552">
        <v>0.95</v>
      </c>
      <c r="V552">
        <v>159</v>
      </c>
      <c r="W552">
        <v>173.96061269149999</v>
      </c>
      <c r="Y552">
        <v>5.8</v>
      </c>
      <c r="Z552">
        <v>5.8</v>
      </c>
      <c r="AA552">
        <v>96</v>
      </c>
      <c r="AL552">
        <v>11</v>
      </c>
      <c r="AM552">
        <v>22</v>
      </c>
      <c r="AN552">
        <v>18</v>
      </c>
      <c r="AO552" s="3">
        <v>41122</v>
      </c>
      <c r="AP552" s="3">
        <v>43565</v>
      </c>
      <c r="AQ552" t="s">
        <v>215</v>
      </c>
      <c r="AR552" t="s">
        <v>1360</v>
      </c>
    </row>
    <row r="553" spans="1:44" hidden="1" x14ac:dyDescent="0.3">
      <c r="A553" t="b">
        <f>AND($H553="Heat Pump",$K553&lt;=Summary!$B$3)</f>
        <v>0</v>
      </c>
      <c r="B553">
        <v>2317934</v>
      </c>
      <c r="C553" t="s">
        <v>210</v>
      </c>
      <c r="D553" t="s">
        <v>31</v>
      </c>
      <c r="E553" t="s">
        <v>1361</v>
      </c>
      <c r="F553" t="s">
        <v>1362</v>
      </c>
      <c r="H553" t="s">
        <v>213</v>
      </c>
      <c r="I553" t="s">
        <v>218</v>
      </c>
      <c r="K553">
        <v>1</v>
      </c>
      <c r="O553">
        <v>3</v>
      </c>
      <c r="T553">
        <v>199000</v>
      </c>
      <c r="U553">
        <v>0.93</v>
      </c>
      <c r="V553">
        <v>159</v>
      </c>
      <c r="W553">
        <v>173.96061269149999</v>
      </c>
      <c r="Y553">
        <v>5.8</v>
      </c>
      <c r="Z553">
        <v>5.8</v>
      </c>
      <c r="AA553">
        <v>96</v>
      </c>
      <c r="AL553">
        <v>11</v>
      </c>
      <c r="AM553">
        <v>22</v>
      </c>
      <c r="AN553">
        <v>18</v>
      </c>
      <c r="AO553" s="3">
        <v>41122</v>
      </c>
      <c r="AP553" s="3">
        <v>43565</v>
      </c>
      <c r="AQ553" t="s">
        <v>215</v>
      </c>
      <c r="AR553" t="s">
        <v>1363</v>
      </c>
    </row>
    <row r="554" spans="1:44" hidden="1" x14ac:dyDescent="0.3">
      <c r="A554" t="b">
        <f>AND($H554="Heat Pump",$K554&lt;=Summary!$B$3)</f>
        <v>0</v>
      </c>
      <c r="B554">
        <v>2338370</v>
      </c>
      <c r="C554" t="s">
        <v>210</v>
      </c>
      <c r="D554" t="s">
        <v>31</v>
      </c>
      <c r="E554" t="s">
        <v>1364</v>
      </c>
      <c r="F554" t="s">
        <v>1364</v>
      </c>
      <c r="H554" t="s">
        <v>213</v>
      </c>
      <c r="I554" t="s">
        <v>214</v>
      </c>
      <c r="K554">
        <v>1</v>
      </c>
      <c r="L554">
        <v>1</v>
      </c>
      <c r="M554">
        <v>1</v>
      </c>
      <c r="N554">
        <v>1</v>
      </c>
      <c r="O554">
        <v>1</v>
      </c>
      <c r="T554">
        <v>199000</v>
      </c>
      <c r="U554">
        <v>0.95</v>
      </c>
      <c r="V554">
        <v>159</v>
      </c>
      <c r="Y554">
        <v>5.8</v>
      </c>
      <c r="Z554">
        <v>5.8</v>
      </c>
      <c r="AA554">
        <v>96</v>
      </c>
      <c r="AL554">
        <v>11</v>
      </c>
      <c r="AM554">
        <v>22</v>
      </c>
      <c r="AN554">
        <v>18</v>
      </c>
      <c r="AO554" s="3">
        <v>43344</v>
      </c>
      <c r="AP554" s="3">
        <v>43899</v>
      </c>
      <c r="AQ554" t="s">
        <v>215</v>
      </c>
      <c r="AR554" t="s">
        <v>1365</v>
      </c>
    </row>
    <row r="555" spans="1:44" hidden="1" x14ac:dyDescent="0.3">
      <c r="A555" t="b">
        <f>AND($H555="Heat Pump",$K555&lt;=Summary!$B$3)</f>
        <v>0</v>
      </c>
      <c r="B555">
        <v>2338401</v>
      </c>
      <c r="C555" t="s">
        <v>210</v>
      </c>
      <c r="D555" t="s">
        <v>31</v>
      </c>
      <c r="E555" t="s">
        <v>1366</v>
      </c>
      <c r="F555" t="s">
        <v>1366</v>
      </c>
      <c r="H555" t="s">
        <v>213</v>
      </c>
      <c r="I555" t="s">
        <v>214</v>
      </c>
      <c r="K555">
        <v>1</v>
      </c>
      <c r="L555">
        <v>1</v>
      </c>
      <c r="M555">
        <v>1</v>
      </c>
      <c r="N555">
        <v>1</v>
      </c>
      <c r="O555">
        <v>1</v>
      </c>
      <c r="T555">
        <v>199000</v>
      </c>
      <c r="U555">
        <v>0.93</v>
      </c>
      <c r="V555">
        <v>159</v>
      </c>
      <c r="Y555">
        <v>5.8</v>
      </c>
      <c r="Z555">
        <v>5.8</v>
      </c>
      <c r="AA555">
        <v>96</v>
      </c>
      <c r="AL555">
        <v>11</v>
      </c>
      <c r="AM555">
        <v>22</v>
      </c>
      <c r="AN555">
        <v>18</v>
      </c>
      <c r="AO555" s="3">
        <v>43344</v>
      </c>
      <c r="AP555" s="3">
        <v>43899</v>
      </c>
      <c r="AQ555" t="s">
        <v>215</v>
      </c>
      <c r="AR555" t="s">
        <v>1367</v>
      </c>
    </row>
    <row r="556" spans="1:44" hidden="1" x14ac:dyDescent="0.3">
      <c r="A556" t="b">
        <f>AND($H556="Heat Pump",$K556&lt;=Summary!$B$3)</f>
        <v>0</v>
      </c>
      <c r="B556">
        <v>2338369</v>
      </c>
      <c r="C556" t="s">
        <v>210</v>
      </c>
      <c r="D556" t="s">
        <v>31</v>
      </c>
      <c r="E556" t="s">
        <v>1368</v>
      </c>
      <c r="F556" t="s">
        <v>1368</v>
      </c>
      <c r="H556" t="s">
        <v>213</v>
      </c>
      <c r="I556" t="s">
        <v>218</v>
      </c>
      <c r="K556">
        <v>1</v>
      </c>
      <c r="L556">
        <v>1</v>
      </c>
      <c r="M556">
        <v>1</v>
      </c>
      <c r="N556">
        <v>1</v>
      </c>
      <c r="O556">
        <v>1</v>
      </c>
      <c r="T556">
        <v>199000</v>
      </c>
      <c r="U556">
        <v>0.95</v>
      </c>
      <c r="V556">
        <v>159</v>
      </c>
      <c r="W556">
        <v>173.96061269149999</v>
      </c>
      <c r="Y556">
        <v>5.8</v>
      </c>
      <c r="Z556">
        <v>5.8</v>
      </c>
      <c r="AA556">
        <v>96</v>
      </c>
      <c r="AL556">
        <v>11</v>
      </c>
      <c r="AM556">
        <v>22</v>
      </c>
      <c r="AN556">
        <v>18</v>
      </c>
      <c r="AO556" s="3">
        <v>43344</v>
      </c>
      <c r="AP556" s="3">
        <v>43899</v>
      </c>
      <c r="AQ556" t="s">
        <v>215</v>
      </c>
      <c r="AR556" t="s">
        <v>1369</v>
      </c>
    </row>
    <row r="557" spans="1:44" hidden="1" x14ac:dyDescent="0.3">
      <c r="A557" t="b">
        <f>AND($H557="Heat Pump",$K557&lt;=Summary!$B$3)</f>
        <v>0</v>
      </c>
      <c r="B557">
        <v>2338400</v>
      </c>
      <c r="C557" t="s">
        <v>210</v>
      </c>
      <c r="D557" t="s">
        <v>31</v>
      </c>
      <c r="E557" t="s">
        <v>1370</v>
      </c>
      <c r="F557" t="s">
        <v>1370</v>
      </c>
      <c r="H557" t="s">
        <v>213</v>
      </c>
      <c r="I557" t="s">
        <v>218</v>
      </c>
      <c r="K557">
        <v>1</v>
      </c>
      <c r="L557">
        <v>1</v>
      </c>
      <c r="M557">
        <v>1</v>
      </c>
      <c r="N557">
        <v>1</v>
      </c>
      <c r="O557">
        <v>1</v>
      </c>
      <c r="T557">
        <v>199000</v>
      </c>
      <c r="U557">
        <v>0.93</v>
      </c>
      <c r="V557">
        <v>159</v>
      </c>
      <c r="W557">
        <v>173.96061269149999</v>
      </c>
      <c r="Y557">
        <v>5.8</v>
      </c>
      <c r="Z557">
        <v>5.8</v>
      </c>
      <c r="AA557">
        <v>96</v>
      </c>
      <c r="AL557">
        <v>11</v>
      </c>
      <c r="AM557">
        <v>22</v>
      </c>
      <c r="AN557">
        <v>18</v>
      </c>
      <c r="AO557" s="3">
        <v>43344</v>
      </c>
      <c r="AP557" s="3">
        <v>43899</v>
      </c>
      <c r="AQ557" t="s">
        <v>215</v>
      </c>
      <c r="AR557" t="s">
        <v>1371</v>
      </c>
    </row>
    <row r="558" spans="1:44" hidden="1" x14ac:dyDescent="0.3">
      <c r="A558" t="b">
        <f>AND($H558="Heat Pump",$K558&lt;=Summary!$B$3)</f>
        <v>0</v>
      </c>
      <c r="B558">
        <v>2338409</v>
      </c>
      <c r="C558" t="s">
        <v>210</v>
      </c>
      <c r="D558" t="s">
        <v>31</v>
      </c>
      <c r="E558" t="s">
        <v>1372</v>
      </c>
      <c r="F558" t="s">
        <v>1372</v>
      </c>
      <c r="H558" t="s">
        <v>213</v>
      </c>
      <c r="I558" t="s">
        <v>214</v>
      </c>
      <c r="K558">
        <v>1</v>
      </c>
      <c r="L558">
        <v>1</v>
      </c>
      <c r="M558">
        <v>1</v>
      </c>
      <c r="N558">
        <v>1</v>
      </c>
      <c r="O558">
        <v>3</v>
      </c>
      <c r="T558">
        <v>199000</v>
      </c>
      <c r="U558">
        <v>0.95</v>
      </c>
      <c r="Y558">
        <v>5.8</v>
      </c>
      <c r="Z558">
        <v>5.8</v>
      </c>
      <c r="AA558">
        <v>96</v>
      </c>
      <c r="AL558">
        <v>11</v>
      </c>
      <c r="AM558">
        <v>22</v>
      </c>
      <c r="AN558">
        <v>18</v>
      </c>
      <c r="AO558" s="3">
        <v>43402</v>
      </c>
      <c r="AP558" s="3">
        <v>43600</v>
      </c>
      <c r="AQ558" t="s">
        <v>215</v>
      </c>
      <c r="AR558" t="s">
        <v>1373</v>
      </c>
    </row>
    <row r="559" spans="1:44" hidden="1" x14ac:dyDescent="0.3">
      <c r="A559" t="b">
        <f>AND($H559="Heat Pump",$K559&lt;=Summary!$B$3)</f>
        <v>0</v>
      </c>
      <c r="B559">
        <v>2338382</v>
      </c>
      <c r="C559" t="s">
        <v>210</v>
      </c>
      <c r="D559" t="s">
        <v>31</v>
      </c>
      <c r="E559" t="s">
        <v>1374</v>
      </c>
      <c r="F559" t="s">
        <v>1374</v>
      </c>
      <c r="H559" t="s">
        <v>213</v>
      </c>
      <c r="I559" t="s">
        <v>214</v>
      </c>
      <c r="K559">
        <v>1</v>
      </c>
      <c r="L559">
        <v>1</v>
      </c>
      <c r="M559">
        <v>1</v>
      </c>
      <c r="N559">
        <v>1</v>
      </c>
      <c r="O559">
        <v>3</v>
      </c>
      <c r="T559">
        <v>199000</v>
      </c>
      <c r="U559">
        <v>0.93</v>
      </c>
      <c r="Y559">
        <v>5.8</v>
      </c>
      <c r="Z559">
        <v>5.8</v>
      </c>
      <c r="AA559">
        <v>96</v>
      </c>
      <c r="AL559">
        <v>11</v>
      </c>
      <c r="AM559">
        <v>22</v>
      </c>
      <c r="AN559">
        <v>18</v>
      </c>
      <c r="AO559" s="3">
        <v>43402</v>
      </c>
      <c r="AP559" s="3">
        <v>43600</v>
      </c>
      <c r="AQ559" t="s">
        <v>215</v>
      </c>
      <c r="AR559" t="s">
        <v>1375</v>
      </c>
    </row>
    <row r="560" spans="1:44" hidden="1" x14ac:dyDescent="0.3">
      <c r="A560" t="b">
        <f>AND($H560="Heat Pump",$K560&lt;=Summary!$B$3)</f>
        <v>0</v>
      </c>
      <c r="B560">
        <v>2317805</v>
      </c>
      <c r="C560" t="s">
        <v>210</v>
      </c>
      <c r="D560" t="s">
        <v>1376</v>
      </c>
      <c r="E560" t="s">
        <v>254</v>
      </c>
      <c r="F560" t="s">
        <v>1377</v>
      </c>
      <c r="H560" t="s">
        <v>238</v>
      </c>
      <c r="I560" t="s">
        <v>214</v>
      </c>
      <c r="K560">
        <v>38</v>
      </c>
      <c r="L560">
        <v>59</v>
      </c>
      <c r="M560">
        <v>67</v>
      </c>
      <c r="N560">
        <v>20</v>
      </c>
      <c r="O560">
        <v>2</v>
      </c>
      <c r="T560">
        <v>42000</v>
      </c>
      <c r="U560">
        <v>0.7</v>
      </c>
      <c r="V560">
        <v>220</v>
      </c>
      <c r="X560">
        <v>76</v>
      </c>
      <c r="AA560">
        <v>77</v>
      </c>
      <c r="AO560" s="3">
        <v>41533</v>
      </c>
      <c r="AP560" s="3">
        <v>43220</v>
      </c>
      <c r="AQ560" t="s">
        <v>215</v>
      </c>
      <c r="AR560" t="s">
        <v>1378</v>
      </c>
    </row>
    <row r="561" spans="1:44" hidden="1" x14ac:dyDescent="0.3">
      <c r="A561" t="b">
        <f>AND($H561="Heat Pump",$K561&lt;=Summary!$B$3)</f>
        <v>0</v>
      </c>
      <c r="B561">
        <v>2318254</v>
      </c>
      <c r="C561" t="s">
        <v>210</v>
      </c>
      <c r="D561" t="s">
        <v>1376</v>
      </c>
      <c r="E561" t="s">
        <v>254</v>
      </c>
      <c r="F561" t="s">
        <v>1379</v>
      </c>
      <c r="H561" t="s">
        <v>238</v>
      </c>
      <c r="I561" t="s">
        <v>214</v>
      </c>
      <c r="K561">
        <v>48</v>
      </c>
      <c r="L561">
        <v>57</v>
      </c>
      <c r="M561">
        <v>66</v>
      </c>
      <c r="N561">
        <v>22</v>
      </c>
      <c r="O561">
        <v>2</v>
      </c>
      <c r="T561">
        <v>42000</v>
      </c>
      <c r="U561">
        <v>0.65</v>
      </c>
      <c r="V561">
        <v>220</v>
      </c>
      <c r="X561">
        <v>71</v>
      </c>
      <c r="AA561">
        <v>78</v>
      </c>
      <c r="AO561" s="3">
        <v>41550</v>
      </c>
      <c r="AP561" s="3">
        <v>43220</v>
      </c>
      <c r="AQ561" t="s">
        <v>215</v>
      </c>
      <c r="AR561" t="s">
        <v>1380</v>
      </c>
    </row>
    <row r="562" spans="1:44" hidden="1" x14ac:dyDescent="0.3">
      <c r="A562" t="b">
        <f>AND($H562="Heat Pump",$K562&lt;=Summary!$B$3)</f>
        <v>0</v>
      </c>
      <c r="B562">
        <v>2319129</v>
      </c>
      <c r="C562" t="s">
        <v>210</v>
      </c>
      <c r="D562" t="s">
        <v>1376</v>
      </c>
      <c r="E562" t="s">
        <v>248</v>
      </c>
      <c r="F562" t="s">
        <v>1381</v>
      </c>
      <c r="H562" t="s">
        <v>238</v>
      </c>
      <c r="I562" t="s">
        <v>214</v>
      </c>
      <c r="K562">
        <v>49</v>
      </c>
      <c r="L562">
        <v>49</v>
      </c>
      <c r="M562">
        <v>56</v>
      </c>
      <c r="N562">
        <v>24</v>
      </c>
      <c r="O562">
        <v>3</v>
      </c>
      <c r="P562">
        <v>4</v>
      </c>
      <c r="T562">
        <v>40000</v>
      </c>
      <c r="U562">
        <v>0.69</v>
      </c>
      <c r="V562">
        <v>224</v>
      </c>
      <c r="X562">
        <v>78</v>
      </c>
      <c r="AA562">
        <v>79</v>
      </c>
      <c r="AO562" s="3">
        <v>41352</v>
      </c>
      <c r="AP562" s="3">
        <v>43565</v>
      </c>
      <c r="AQ562" t="s">
        <v>215</v>
      </c>
      <c r="AR562" t="s">
        <v>1382</v>
      </c>
    </row>
    <row r="563" spans="1:44" hidden="1" x14ac:dyDescent="0.3">
      <c r="A563" t="b">
        <f>AND($H563="Heat Pump",$K563&lt;=Summary!$B$3)</f>
        <v>0</v>
      </c>
      <c r="B563">
        <v>2318125</v>
      </c>
      <c r="C563" t="s">
        <v>210</v>
      </c>
      <c r="D563" t="s">
        <v>59</v>
      </c>
      <c r="E563" t="s">
        <v>1383</v>
      </c>
      <c r="F563" t="s">
        <v>1383</v>
      </c>
      <c r="H563" t="s">
        <v>238</v>
      </c>
      <c r="I563" t="s">
        <v>218</v>
      </c>
      <c r="K563">
        <v>38</v>
      </c>
      <c r="L563">
        <v>50</v>
      </c>
      <c r="M563">
        <v>59</v>
      </c>
      <c r="N563">
        <v>18</v>
      </c>
      <c r="O563">
        <v>2</v>
      </c>
      <c r="P563">
        <v>3</v>
      </c>
      <c r="T563">
        <v>40000</v>
      </c>
      <c r="U563">
        <v>0.67</v>
      </c>
      <c r="V563">
        <v>205</v>
      </c>
      <c r="W563">
        <v>224.28884026259999</v>
      </c>
      <c r="X563">
        <v>73</v>
      </c>
      <c r="AA563">
        <v>79</v>
      </c>
      <c r="AO563" s="3">
        <v>41278</v>
      </c>
      <c r="AP563" s="3">
        <v>43565</v>
      </c>
      <c r="AQ563" t="s">
        <v>239</v>
      </c>
      <c r="AR563" t="s">
        <v>1384</v>
      </c>
    </row>
    <row r="564" spans="1:44" hidden="1" x14ac:dyDescent="0.3">
      <c r="A564" t="b">
        <f>AND($H564="Heat Pump",$K564&lt;=Summary!$B$3)</f>
        <v>0</v>
      </c>
      <c r="B564">
        <v>2323688</v>
      </c>
      <c r="C564" t="s">
        <v>210</v>
      </c>
      <c r="D564" t="s">
        <v>59</v>
      </c>
      <c r="E564" t="s">
        <v>1262</v>
      </c>
      <c r="F564" t="s">
        <v>1262</v>
      </c>
      <c r="H564" t="s">
        <v>238</v>
      </c>
      <c r="I564" t="s">
        <v>218</v>
      </c>
      <c r="K564">
        <v>38</v>
      </c>
      <c r="L564">
        <v>49.6</v>
      </c>
      <c r="M564">
        <v>59</v>
      </c>
      <c r="N564">
        <v>18</v>
      </c>
      <c r="O564">
        <v>2</v>
      </c>
      <c r="P564">
        <v>3</v>
      </c>
      <c r="T564">
        <v>50000</v>
      </c>
      <c r="U564">
        <v>0.7</v>
      </c>
      <c r="X564">
        <v>87</v>
      </c>
      <c r="AA564">
        <v>78</v>
      </c>
      <c r="AO564" s="3">
        <v>41129</v>
      </c>
      <c r="AP564" s="3">
        <v>43565</v>
      </c>
      <c r="AQ564" t="s">
        <v>239</v>
      </c>
      <c r="AR564" t="s">
        <v>1385</v>
      </c>
    </row>
    <row r="565" spans="1:44" hidden="1" x14ac:dyDescent="0.3">
      <c r="A565" t="b">
        <f>AND($H565="Heat Pump",$K565&lt;=Summary!$B$3)</f>
        <v>0</v>
      </c>
      <c r="B565">
        <v>2316631</v>
      </c>
      <c r="C565" t="s">
        <v>210</v>
      </c>
      <c r="D565" t="s">
        <v>59</v>
      </c>
      <c r="E565" t="s">
        <v>1278</v>
      </c>
      <c r="F565" t="s">
        <v>1386</v>
      </c>
      <c r="H565" t="s">
        <v>238</v>
      </c>
      <c r="I565" t="s">
        <v>214</v>
      </c>
      <c r="K565">
        <v>38</v>
      </c>
      <c r="L565">
        <v>59</v>
      </c>
      <c r="M565">
        <v>69</v>
      </c>
      <c r="N565">
        <v>16</v>
      </c>
      <c r="O565">
        <v>2</v>
      </c>
      <c r="P565">
        <v>3</v>
      </c>
      <c r="T565">
        <v>40000</v>
      </c>
      <c r="U565">
        <v>0.67</v>
      </c>
      <c r="V565">
        <v>208</v>
      </c>
      <c r="X565">
        <v>73</v>
      </c>
      <c r="AA565">
        <v>79</v>
      </c>
      <c r="AO565" s="3">
        <v>41278</v>
      </c>
      <c r="AP565" s="3">
        <v>43565</v>
      </c>
      <c r="AQ565" t="s">
        <v>239</v>
      </c>
      <c r="AR565" t="s">
        <v>1387</v>
      </c>
    </row>
    <row r="566" spans="1:44" hidden="1" x14ac:dyDescent="0.3">
      <c r="A566" t="b">
        <f>AND($H566="Heat Pump",$K566&lt;=Summary!$B$3)</f>
        <v>0</v>
      </c>
      <c r="B566">
        <v>2316632</v>
      </c>
      <c r="C566" t="s">
        <v>210</v>
      </c>
      <c r="D566" t="s">
        <v>59</v>
      </c>
      <c r="E566" t="s">
        <v>1278</v>
      </c>
      <c r="F566" t="s">
        <v>1278</v>
      </c>
      <c r="H566" t="s">
        <v>238</v>
      </c>
      <c r="I566" t="s">
        <v>214</v>
      </c>
      <c r="K566">
        <v>38</v>
      </c>
      <c r="L566">
        <v>59</v>
      </c>
      <c r="M566">
        <v>69</v>
      </c>
      <c r="N566">
        <v>16</v>
      </c>
      <c r="O566">
        <v>2</v>
      </c>
      <c r="P566">
        <v>3</v>
      </c>
      <c r="T566">
        <v>50000</v>
      </c>
      <c r="U566">
        <v>0.7</v>
      </c>
      <c r="V566">
        <v>208</v>
      </c>
      <c r="X566">
        <v>87</v>
      </c>
      <c r="AA566">
        <v>78</v>
      </c>
      <c r="AO566" s="3">
        <v>41278</v>
      </c>
      <c r="AP566" s="3">
        <v>43565</v>
      </c>
      <c r="AQ566" t="s">
        <v>239</v>
      </c>
      <c r="AR566" t="s">
        <v>1388</v>
      </c>
    </row>
    <row r="567" spans="1:44" hidden="1" x14ac:dyDescent="0.3">
      <c r="A567" t="b">
        <f>AND($H567="Heat Pump",$K567&lt;=Summary!$B$3)</f>
        <v>0</v>
      </c>
      <c r="B567">
        <v>2318118</v>
      </c>
      <c r="C567" t="s">
        <v>210</v>
      </c>
      <c r="D567" t="s">
        <v>59</v>
      </c>
      <c r="E567" t="s">
        <v>1389</v>
      </c>
      <c r="F567" t="s">
        <v>1390</v>
      </c>
      <c r="H567" t="s">
        <v>238</v>
      </c>
      <c r="I567" t="s">
        <v>218</v>
      </c>
      <c r="K567">
        <v>49</v>
      </c>
      <c r="L567">
        <v>59</v>
      </c>
      <c r="M567">
        <v>60</v>
      </c>
      <c r="N567">
        <v>20</v>
      </c>
      <c r="O567">
        <v>2</v>
      </c>
      <c r="P567">
        <v>3</v>
      </c>
      <c r="T567">
        <v>40000</v>
      </c>
      <c r="U567">
        <v>0.72</v>
      </c>
      <c r="V567">
        <v>208</v>
      </c>
      <c r="W567">
        <v>227.57111597369999</v>
      </c>
      <c r="X567">
        <v>79</v>
      </c>
      <c r="AA567">
        <v>80</v>
      </c>
      <c r="AO567" s="3">
        <v>41278</v>
      </c>
      <c r="AP567" s="3">
        <v>43565</v>
      </c>
      <c r="AQ567" t="s">
        <v>239</v>
      </c>
      <c r="AR567" t="s">
        <v>1391</v>
      </c>
    </row>
    <row r="568" spans="1:44" hidden="1" x14ac:dyDescent="0.3">
      <c r="A568" t="b">
        <f>AND($H568="Heat Pump",$K568&lt;=Summary!$B$3)</f>
        <v>0</v>
      </c>
      <c r="B568">
        <v>2318248</v>
      </c>
      <c r="C568" t="s">
        <v>210</v>
      </c>
      <c r="D568" t="s">
        <v>59</v>
      </c>
      <c r="E568" t="s">
        <v>1288</v>
      </c>
      <c r="F568" t="s">
        <v>1288</v>
      </c>
      <c r="H568" t="s">
        <v>238</v>
      </c>
      <c r="I568" t="s">
        <v>218</v>
      </c>
      <c r="K568">
        <v>48</v>
      </c>
      <c r="L568">
        <v>59</v>
      </c>
      <c r="M568">
        <v>68</v>
      </c>
      <c r="N568">
        <v>18</v>
      </c>
      <c r="O568">
        <v>2</v>
      </c>
      <c r="P568">
        <v>3</v>
      </c>
      <c r="T568">
        <v>50000</v>
      </c>
      <c r="U568">
        <v>0.72</v>
      </c>
      <c r="V568">
        <v>211</v>
      </c>
      <c r="W568">
        <v>230.8533916849</v>
      </c>
      <c r="X568">
        <v>97</v>
      </c>
      <c r="AA568">
        <v>81</v>
      </c>
      <c r="AO568" s="3">
        <v>41278</v>
      </c>
      <c r="AP568" s="3">
        <v>43565</v>
      </c>
      <c r="AQ568" t="s">
        <v>239</v>
      </c>
      <c r="AR568" t="s">
        <v>1392</v>
      </c>
    </row>
    <row r="569" spans="1:44" hidden="1" x14ac:dyDescent="0.3">
      <c r="A569" t="b">
        <f>AND($H569="Heat Pump",$K569&lt;=Summary!$B$3)</f>
        <v>0</v>
      </c>
      <c r="B569">
        <v>2316629</v>
      </c>
      <c r="C569" t="s">
        <v>210</v>
      </c>
      <c r="D569" t="s">
        <v>59</v>
      </c>
      <c r="E569" t="s">
        <v>1386</v>
      </c>
      <c r="F569" t="s">
        <v>1393</v>
      </c>
      <c r="H569" t="s">
        <v>238</v>
      </c>
      <c r="I569" t="s">
        <v>214</v>
      </c>
      <c r="K569">
        <v>49</v>
      </c>
      <c r="L569">
        <v>59</v>
      </c>
      <c r="M569">
        <v>60</v>
      </c>
      <c r="N569">
        <v>20</v>
      </c>
      <c r="O569">
        <v>2</v>
      </c>
      <c r="P569">
        <v>3</v>
      </c>
      <c r="T569">
        <v>40000</v>
      </c>
      <c r="U569">
        <v>0.72</v>
      </c>
      <c r="V569">
        <v>208</v>
      </c>
      <c r="X569">
        <v>79</v>
      </c>
      <c r="AA569">
        <v>80</v>
      </c>
      <c r="AO569" s="3">
        <v>41278</v>
      </c>
      <c r="AP569" s="3">
        <v>43565</v>
      </c>
      <c r="AQ569" t="s">
        <v>239</v>
      </c>
      <c r="AR569" t="s">
        <v>1394</v>
      </c>
    </row>
    <row r="570" spans="1:44" hidden="1" x14ac:dyDescent="0.3">
      <c r="A570" t="b">
        <f>AND($H570="Heat Pump",$K570&lt;=Summary!$B$3)</f>
        <v>0</v>
      </c>
      <c r="B570">
        <v>2317510</v>
      </c>
      <c r="C570" t="s">
        <v>1395</v>
      </c>
      <c r="D570" t="s">
        <v>1396</v>
      </c>
      <c r="E570" t="s">
        <v>1397</v>
      </c>
      <c r="F570" t="s">
        <v>1397</v>
      </c>
      <c r="H570" t="s">
        <v>238</v>
      </c>
      <c r="I570" t="s">
        <v>218</v>
      </c>
      <c r="K570">
        <v>46</v>
      </c>
      <c r="L570">
        <v>50</v>
      </c>
      <c r="M570">
        <v>68</v>
      </c>
      <c r="N570">
        <v>18</v>
      </c>
      <c r="O570">
        <v>3</v>
      </c>
      <c r="T570">
        <v>60000</v>
      </c>
      <c r="U570">
        <v>0.68</v>
      </c>
      <c r="V570">
        <v>220</v>
      </c>
      <c r="W570">
        <v>240.7002188184</v>
      </c>
      <c r="X570">
        <v>103</v>
      </c>
      <c r="AA570">
        <v>77</v>
      </c>
      <c r="AO570" s="3">
        <v>42110</v>
      </c>
      <c r="AP570" s="3">
        <v>43787</v>
      </c>
      <c r="AQ570" t="s">
        <v>239</v>
      </c>
      <c r="AR570" t="s">
        <v>1398</v>
      </c>
    </row>
    <row r="571" spans="1:44" hidden="1" x14ac:dyDescent="0.3">
      <c r="A571" t="b">
        <f>AND($H571="Heat Pump",$K571&lt;=Summary!$B$3)</f>
        <v>0</v>
      </c>
      <c r="B571">
        <v>2316433</v>
      </c>
      <c r="C571" t="s">
        <v>1395</v>
      </c>
      <c r="D571" t="s">
        <v>1396</v>
      </c>
      <c r="E571" t="s">
        <v>1399</v>
      </c>
      <c r="F571" t="s">
        <v>1399</v>
      </c>
      <c r="H571" t="s">
        <v>238</v>
      </c>
      <c r="I571" t="s">
        <v>214</v>
      </c>
      <c r="K571">
        <v>48</v>
      </c>
      <c r="L571">
        <v>41</v>
      </c>
      <c r="M571">
        <v>60</v>
      </c>
      <c r="N571">
        <v>20</v>
      </c>
      <c r="O571">
        <v>2</v>
      </c>
      <c r="T571">
        <v>40000</v>
      </c>
      <c r="U571">
        <v>0.68</v>
      </c>
      <c r="V571">
        <v>214</v>
      </c>
      <c r="X571">
        <v>80</v>
      </c>
      <c r="AA571">
        <v>79</v>
      </c>
      <c r="AO571" s="3">
        <v>42110</v>
      </c>
      <c r="AP571" s="3">
        <v>43753</v>
      </c>
      <c r="AQ571" t="s">
        <v>239</v>
      </c>
      <c r="AR571" t="s">
        <v>1400</v>
      </c>
    </row>
    <row r="572" spans="1:44" hidden="1" x14ac:dyDescent="0.3">
      <c r="A572" t="b">
        <f>AND($H572="Heat Pump",$K572&lt;=Summary!$B$3)</f>
        <v>0</v>
      </c>
      <c r="B572">
        <v>2316435</v>
      </c>
      <c r="C572" t="s">
        <v>1395</v>
      </c>
      <c r="D572" t="s">
        <v>1396</v>
      </c>
      <c r="E572" t="s">
        <v>1401</v>
      </c>
      <c r="F572" t="s">
        <v>1401</v>
      </c>
      <c r="H572" t="s">
        <v>238</v>
      </c>
      <c r="I572" t="s">
        <v>218</v>
      </c>
      <c r="K572">
        <v>48</v>
      </c>
      <c r="L572">
        <v>41</v>
      </c>
      <c r="M572">
        <v>60</v>
      </c>
      <c r="N572">
        <v>20</v>
      </c>
      <c r="O572">
        <v>2</v>
      </c>
      <c r="T572">
        <v>38000</v>
      </c>
      <c r="U572">
        <v>0.68</v>
      </c>
      <c r="V572">
        <v>214</v>
      </c>
      <c r="W572">
        <v>234.13566739609999</v>
      </c>
      <c r="X572">
        <v>80</v>
      </c>
      <c r="AA572">
        <v>79</v>
      </c>
      <c r="AO572" s="3">
        <v>42110</v>
      </c>
      <c r="AP572" s="3">
        <v>43787</v>
      </c>
      <c r="AQ572" t="s">
        <v>239</v>
      </c>
      <c r="AR572" t="s">
        <v>1402</v>
      </c>
    </row>
    <row r="573" spans="1:44" hidden="1" x14ac:dyDescent="0.3">
      <c r="A573" t="b">
        <f>AND($H573="Heat Pump",$K573&lt;=Summary!$B$3)</f>
        <v>0</v>
      </c>
      <c r="B573">
        <v>2317564</v>
      </c>
      <c r="C573" t="s">
        <v>1395</v>
      </c>
      <c r="D573" t="s">
        <v>1396</v>
      </c>
      <c r="E573" t="s">
        <v>1403</v>
      </c>
      <c r="F573" t="s">
        <v>1403</v>
      </c>
      <c r="H573" t="s">
        <v>238</v>
      </c>
      <c r="I573" t="s">
        <v>218</v>
      </c>
      <c r="K573">
        <v>38</v>
      </c>
      <c r="L573">
        <v>48</v>
      </c>
      <c r="M573">
        <v>57</v>
      </c>
      <c r="N573">
        <v>22</v>
      </c>
      <c r="O573">
        <v>2</v>
      </c>
      <c r="P573">
        <v>3</v>
      </c>
      <c r="T573">
        <v>40000</v>
      </c>
      <c r="U573">
        <v>0.67</v>
      </c>
      <c r="V573">
        <v>224</v>
      </c>
      <c r="W573">
        <v>245.07658643330001</v>
      </c>
      <c r="X573">
        <v>70</v>
      </c>
      <c r="AA573">
        <v>77</v>
      </c>
      <c r="AO573" s="3">
        <v>42527</v>
      </c>
      <c r="AP573" s="3">
        <v>43195</v>
      </c>
      <c r="AQ573" t="s">
        <v>215</v>
      </c>
      <c r="AR573" t="s">
        <v>1404</v>
      </c>
    </row>
    <row r="574" spans="1:44" hidden="1" x14ac:dyDescent="0.3">
      <c r="A574" t="b">
        <f>AND($H574="Heat Pump",$K574&lt;=Summary!$B$3)</f>
        <v>0</v>
      </c>
      <c r="B574">
        <v>2354382</v>
      </c>
      <c r="C574" t="s">
        <v>1395</v>
      </c>
      <c r="D574" t="s">
        <v>1396</v>
      </c>
      <c r="E574" t="s">
        <v>1405</v>
      </c>
      <c r="F574" t="s">
        <v>1405</v>
      </c>
      <c r="H574" t="s">
        <v>238</v>
      </c>
      <c r="I574" t="s">
        <v>214</v>
      </c>
      <c r="K574">
        <v>38</v>
      </c>
      <c r="L574">
        <v>47.2</v>
      </c>
      <c r="M574">
        <v>54.4</v>
      </c>
      <c r="N574">
        <v>22</v>
      </c>
      <c r="O574">
        <v>2</v>
      </c>
      <c r="P574">
        <v>3</v>
      </c>
      <c r="T574">
        <v>40000</v>
      </c>
      <c r="U574">
        <v>0.72</v>
      </c>
      <c r="V574">
        <v>231</v>
      </c>
      <c r="X574">
        <v>75</v>
      </c>
      <c r="AA574">
        <v>80</v>
      </c>
      <c r="AO574" s="3">
        <v>43850</v>
      </c>
      <c r="AP574" s="3">
        <v>43864</v>
      </c>
      <c r="AQ574" t="s">
        <v>215</v>
      </c>
      <c r="AR574" t="s">
        <v>1406</v>
      </c>
    </row>
    <row r="575" spans="1:44" hidden="1" x14ac:dyDescent="0.3">
      <c r="A575" t="b">
        <f>AND($H575="Heat Pump",$K575&lt;=Summary!$B$3)</f>
        <v>0</v>
      </c>
      <c r="B575">
        <v>2317566</v>
      </c>
      <c r="C575" t="s">
        <v>1395</v>
      </c>
      <c r="D575" t="s">
        <v>1396</v>
      </c>
      <c r="E575" t="s">
        <v>1407</v>
      </c>
      <c r="F575" t="s">
        <v>1407</v>
      </c>
      <c r="H575" t="s">
        <v>238</v>
      </c>
      <c r="I575" t="s">
        <v>218</v>
      </c>
      <c r="K575">
        <v>38</v>
      </c>
      <c r="L575">
        <v>48</v>
      </c>
      <c r="M575">
        <v>57</v>
      </c>
      <c r="N575">
        <v>22</v>
      </c>
      <c r="O575">
        <v>2</v>
      </c>
      <c r="P575">
        <v>3</v>
      </c>
      <c r="T575">
        <v>40000</v>
      </c>
      <c r="U575">
        <v>0.67</v>
      </c>
      <c r="V575">
        <v>0</v>
      </c>
      <c r="W575">
        <v>0</v>
      </c>
      <c r="X575">
        <v>70</v>
      </c>
      <c r="AA575">
        <v>77</v>
      </c>
      <c r="AO575" s="3">
        <v>42527</v>
      </c>
      <c r="AP575" s="3">
        <v>43787</v>
      </c>
      <c r="AQ575" t="s">
        <v>215</v>
      </c>
      <c r="AR575" t="s">
        <v>1408</v>
      </c>
    </row>
    <row r="576" spans="1:44" hidden="1" x14ac:dyDescent="0.3">
      <c r="A576" t="b">
        <f>AND($H576="Heat Pump",$K576&lt;=Summary!$B$3)</f>
        <v>0</v>
      </c>
      <c r="B576">
        <v>2354383</v>
      </c>
      <c r="C576" t="s">
        <v>1395</v>
      </c>
      <c r="D576" t="s">
        <v>1396</v>
      </c>
      <c r="E576" t="s">
        <v>1405</v>
      </c>
      <c r="F576" t="s">
        <v>1409</v>
      </c>
      <c r="H576" t="s">
        <v>238</v>
      </c>
      <c r="I576" t="s">
        <v>218</v>
      </c>
      <c r="K576">
        <v>38</v>
      </c>
      <c r="L576">
        <v>47.2</v>
      </c>
      <c r="M576">
        <v>54.4</v>
      </c>
      <c r="N576">
        <v>22</v>
      </c>
      <c r="O576">
        <v>2</v>
      </c>
      <c r="P576">
        <v>3</v>
      </c>
      <c r="T576">
        <v>40000</v>
      </c>
      <c r="U576">
        <v>0.72</v>
      </c>
      <c r="V576">
        <v>231</v>
      </c>
      <c r="W576">
        <v>252.73522975930001</v>
      </c>
      <c r="X576">
        <v>75</v>
      </c>
      <c r="AA576">
        <v>80</v>
      </c>
      <c r="AO576" s="3">
        <v>43850</v>
      </c>
      <c r="AP576" s="3">
        <v>43864</v>
      </c>
      <c r="AQ576" t="s">
        <v>215</v>
      </c>
      <c r="AR576" t="s">
        <v>1410</v>
      </c>
    </row>
    <row r="577" spans="1:44" hidden="1" x14ac:dyDescent="0.3">
      <c r="A577" t="b">
        <f>AND($H577="Heat Pump",$K577&lt;=Summary!$B$3)</f>
        <v>0</v>
      </c>
      <c r="B577">
        <v>2317659</v>
      </c>
      <c r="C577" t="s">
        <v>1395</v>
      </c>
      <c r="D577" t="s">
        <v>1396</v>
      </c>
      <c r="E577" t="s">
        <v>1411</v>
      </c>
      <c r="F577" t="s">
        <v>1411</v>
      </c>
      <c r="H577" t="s">
        <v>238</v>
      </c>
      <c r="I577" t="s">
        <v>214</v>
      </c>
      <c r="K577">
        <v>38</v>
      </c>
      <c r="L577">
        <v>49</v>
      </c>
      <c r="M577">
        <v>67</v>
      </c>
      <c r="N577">
        <v>16</v>
      </c>
      <c r="O577">
        <v>2</v>
      </c>
      <c r="T577">
        <v>40000</v>
      </c>
      <c r="U577">
        <v>0.68</v>
      </c>
      <c r="V577">
        <v>214</v>
      </c>
      <c r="X577">
        <v>75</v>
      </c>
      <c r="AA577">
        <v>79</v>
      </c>
      <c r="AO577" s="3">
        <v>42110</v>
      </c>
      <c r="AP577" s="3">
        <v>43753</v>
      </c>
      <c r="AQ577" t="s">
        <v>239</v>
      </c>
      <c r="AR577" t="s">
        <v>1412</v>
      </c>
    </row>
    <row r="578" spans="1:44" hidden="1" x14ac:dyDescent="0.3">
      <c r="A578" t="b">
        <f>AND($H578="Heat Pump",$K578&lt;=Summary!$B$3)</f>
        <v>0</v>
      </c>
      <c r="B578">
        <v>2354353</v>
      </c>
      <c r="C578" t="s">
        <v>1395</v>
      </c>
      <c r="D578" t="s">
        <v>1396</v>
      </c>
      <c r="E578" t="s">
        <v>1413</v>
      </c>
      <c r="F578" t="s">
        <v>1413</v>
      </c>
      <c r="H578" t="s">
        <v>238</v>
      </c>
      <c r="I578" t="s">
        <v>214</v>
      </c>
      <c r="K578">
        <v>38</v>
      </c>
      <c r="L578">
        <v>56.8</v>
      </c>
      <c r="M578">
        <v>64</v>
      </c>
      <c r="N578">
        <v>20</v>
      </c>
      <c r="O578">
        <v>2</v>
      </c>
      <c r="P578">
        <v>3</v>
      </c>
      <c r="T578">
        <v>40000</v>
      </c>
      <c r="U578">
        <v>0.72</v>
      </c>
      <c r="V578">
        <v>234</v>
      </c>
      <c r="X578">
        <v>78</v>
      </c>
      <c r="AA578">
        <v>79</v>
      </c>
      <c r="AO578" s="3">
        <v>43850</v>
      </c>
      <c r="AP578" s="3">
        <v>43864</v>
      </c>
      <c r="AQ578" t="s">
        <v>215</v>
      </c>
      <c r="AR578" t="s">
        <v>1414</v>
      </c>
    </row>
    <row r="579" spans="1:44" hidden="1" x14ac:dyDescent="0.3">
      <c r="A579" t="b">
        <f>AND($H579="Heat Pump",$K579&lt;=Summary!$B$3)</f>
        <v>0</v>
      </c>
      <c r="B579">
        <v>2317661</v>
      </c>
      <c r="C579" t="s">
        <v>1395</v>
      </c>
      <c r="D579" t="s">
        <v>1396</v>
      </c>
      <c r="E579" t="s">
        <v>1415</v>
      </c>
      <c r="F579" t="s">
        <v>1415</v>
      </c>
      <c r="H579" t="s">
        <v>238</v>
      </c>
      <c r="I579" t="s">
        <v>218</v>
      </c>
      <c r="K579">
        <v>38</v>
      </c>
      <c r="L579">
        <v>49</v>
      </c>
      <c r="M579">
        <v>67</v>
      </c>
      <c r="N579">
        <v>16</v>
      </c>
      <c r="O579">
        <v>2</v>
      </c>
      <c r="T579">
        <v>38000</v>
      </c>
      <c r="U579">
        <v>0.68</v>
      </c>
      <c r="V579">
        <v>214</v>
      </c>
      <c r="W579">
        <v>234.13566739609999</v>
      </c>
      <c r="X579">
        <v>75</v>
      </c>
      <c r="AA579">
        <v>79</v>
      </c>
      <c r="AO579" s="3">
        <v>42110</v>
      </c>
      <c r="AP579" s="3">
        <v>43787</v>
      </c>
      <c r="AQ579" t="s">
        <v>239</v>
      </c>
      <c r="AR579" t="s">
        <v>1416</v>
      </c>
    </row>
    <row r="580" spans="1:44" hidden="1" x14ac:dyDescent="0.3">
      <c r="A580" t="b">
        <f>AND($H580="Heat Pump",$K580&lt;=Summary!$B$3)</f>
        <v>0</v>
      </c>
      <c r="B580">
        <v>2354354</v>
      </c>
      <c r="C580" t="s">
        <v>1395</v>
      </c>
      <c r="D580" t="s">
        <v>1396</v>
      </c>
      <c r="E580" t="s">
        <v>1413</v>
      </c>
      <c r="F580" t="s">
        <v>1417</v>
      </c>
      <c r="H580" t="s">
        <v>238</v>
      </c>
      <c r="I580" t="s">
        <v>218</v>
      </c>
      <c r="K580">
        <v>38</v>
      </c>
      <c r="L580">
        <v>56.8</v>
      </c>
      <c r="M580">
        <v>64</v>
      </c>
      <c r="N580">
        <v>20</v>
      </c>
      <c r="O580">
        <v>2</v>
      </c>
      <c r="P580">
        <v>3</v>
      </c>
      <c r="T580">
        <v>40000</v>
      </c>
      <c r="U580">
        <v>0.72</v>
      </c>
      <c r="V580">
        <v>234</v>
      </c>
      <c r="W580">
        <v>256.0175054705</v>
      </c>
      <c r="X580">
        <v>78</v>
      </c>
      <c r="AA580">
        <v>79</v>
      </c>
      <c r="AO580" s="3">
        <v>43850</v>
      </c>
      <c r="AP580" s="3">
        <v>43864</v>
      </c>
      <c r="AQ580" t="s">
        <v>215</v>
      </c>
      <c r="AR580" t="s">
        <v>1418</v>
      </c>
    </row>
    <row r="581" spans="1:44" hidden="1" x14ac:dyDescent="0.3">
      <c r="A581" t="b">
        <f>AND($H581="Heat Pump",$K581&lt;=Summary!$B$3)</f>
        <v>0</v>
      </c>
      <c r="B581">
        <v>2317655</v>
      </c>
      <c r="C581" t="s">
        <v>1395</v>
      </c>
      <c r="D581" t="s">
        <v>1396</v>
      </c>
      <c r="E581" t="s">
        <v>1419</v>
      </c>
      <c r="F581" t="s">
        <v>1419</v>
      </c>
      <c r="H581" t="s">
        <v>238</v>
      </c>
      <c r="I581" t="s">
        <v>214</v>
      </c>
      <c r="K581">
        <v>46</v>
      </c>
      <c r="L581">
        <v>50</v>
      </c>
      <c r="M581">
        <v>67</v>
      </c>
      <c r="N581">
        <v>18</v>
      </c>
      <c r="O581">
        <v>3</v>
      </c>
      <c r="T581">
        <v>65000</v>
      </c>
      <c r="U581">
        <v>0.68</v>
      </c>
      <c r="V581">
        <v>214</v>
      </c>
      <c r="X581">
        <v>116</v>
      </c>
      <c r="AA581">
        <v>81</v>
      </c>
      <c r="AO581" s="3">
        <v>42110</v>
      </c>
      <c r="AP581" s="3">
        <v>43840</v>
      </c>
      <c r="AQ581" t="s">
        <v>239</v>
      </c>
      <c r="AR581" t="s">
        <v>1420</v>
      </c>
    </row>
    <row r="582" spans="1:44" hidden="1" x14ac:dyDescent="0.3">
      <c r="A582" t="b">
        <f>AND($H582="Heat Pump",$K582&lt;=Summary!$B$3)</f>
        <v>0</v>
      </c>
      <c r="B582">
        <v>2317657</v>
      </c>
      <c r="C582" t="s">
        <v>1395</v>
      </c>
      <c r="D582" t="s">
        <v>1396</v>
      </c>
      <c r="E582" t="s">
        <v>1421</v>
      </c>
      <c r="F582" t="s">
        <v>1421</v>
      </c>
      <c r="H582" t="s">
        <v>238</v>
      </c>
      <c r="I582" t="s">
        <v>218</v>
      </c>
      <c r="K582">
        <v>46</v>
      </c>
      <c r="L582">
        <v>50</v>
      </c>
      <c r="M582">
        <v>67</v>
      </c>
      <c r="N582">
        <v>18</v>
      </c>
      <c r="O582">
        <v>3</v>
      </c>
      <c r="T582">
        <v>58000</v>
      </c>
      <c r="U582">
        <v>0.68</v>
      </c>
      <c r="V582">
        <v>214</v>
      </c>
      <c r="W582">
        <v>234.13566739609999</v>
      </c>
      <c r="X582">
        <v>116</v>
      </c>
      <c r="AA582">
        <v>81</v>
      </c>
      <c r="AO582" s="3">
        <v>42110</v>
      </c>
      <c r="AP582" s="3">
        <v>43787</v>
      </c>
      <c r="AQ582" t="s">
        <v>239</v>
      </c>
      <c r="AR582" t="s">
        <v>1422</v>
      </c>
    </row>
    <row r="583" spans="1:44" hidden="1" x14ac:dyDescent="0.3">
      <c r="A583" t="b">
        <f>AND($H583="Heat Pump",$K583&lt;=Summary!$B$3)</f>
        <v>0</v>
      </c>
      <c r="B583">
        <v>2317530</v>
      </c>
      <c r="C583" t="s">
        <v>1395</v>
      </c>
      <c r="D583" t="s">
        <v>1396</v>
      </c>
      <c r="E583" t="s">
        <v>1423</v>
      </c>
      <c r="F583" t="s">
        <v>1423</v>
      </c>
      <c r="H583" t="s">
        <v>238</v>
      </c>
      <c r="I583" t="s">
        <v>214</v>
      </c>
      <c r="K583">
        <v>48</v>
      </c>
      <c r="L583">
        <v>48</v>
      </c>
      <c r="M583">
        <v>58</v>
      </c>
      <c r="N583">
        <v>24</v>
      </c>
      <c r="O583">
        <v>2</v>
      </c>
      <c r="P583">
        <v>3</v>
      </c>
      <c r="T583">
        <v>40000</v>
      </c>
      <c r="U583">
        <v>0.7</v>
      </c>
      <c r="V583">
        <v>224</v>
      </c>
      <c r="X583">
        <v>75</v>
      </c>
      <c r="AA583">
        <v>78</v>
      </c>
      <c r="AO583" s="3">
        <v>42527</v>
      </c>
      <c r="AP583" s="3">
        <v>43753</v>
      </c>
      <c r="AQ583" t="s">
        <v>215</v>
      </c>
      <c r="AR583" t="s">
        <v>1424</v>
      </c>
    </row>
    <row r="584" spans="1:44" hidden="1" x14ac:dyDescent="0.3">
      <c r="A584" t="b">
        <f>AND($H584="Heat Pump",$K584&lt;=Summary!$B$3)</f>
        <v>0</v>
      </c>
      <c r="B584">
        <v>2354375</v>
      </c>
      <c r="C584" t="s">
        <v>1395</v>
      </c>
      <c r="D584" t="s">
        <v>1396</v>
      </c>
      <c r="E584" t="s">
        <v>1425</v>
      </c>
      <c r="F584" t="s">
        <v>1425</v>
      </c>
      <c r="H584" t="s">
        <v>238</v>
      </c>
      <c r="I584" t="s">
        <v>214</v>
      </c>
      <c r="K584">
        <v>48</v>
      </c>
      <c r="L584">
        <v>48.2</v>
      </c>
      <c r="M584">
        <v>55.4</v>
      </c>
      <c r="N584">
        <v>24</v>
      </c>
      <c r="O584">
        <v>2</v>
      </c>
      <c r="P584">
        <v>3</v>
      </c>
      <c r="T584">
        <v>40000</v>
      </c>
      <c r="U584">
        <v>0.72</v>
      </c>
      <c r="V584">
        <v>232</v>
      </c>
      <c r="X584">
        <v>78</v>
      </c>
      <c r="AA584">
        <v>80</v>
      </c>
      <c r="AO584" s="3">
        <v>43850</v>
      </c>
      <c r="AP584" s="3">
        <v>43864</v>
      </c>
      <c r="AQ584" t="s">
        <v>215</v>
      </c>
      <c r="AR584" t="s">
        <v>1426</v>
      </c>
    </row>
    <row r="585" spans="1:44" hidden="1" x14ac:dyDescent="0.3">
      <c r="A585" t="b">
        <f>AND($H585="Heat Pump",$K585&lt;=Summary!$B$3)</f>
        <v>0</v>
      </c>
      <c r="B585">
        <v>2317532</v>
      </c>
      <c r="C585" t="s">
        <v>1395</v>
      </c>
      <c r="D585" t="s">
        <v>1396</v>
      </c>
      <c r="E585" t="s">
        <v>1427</v>
      </c>
      <c r="F585" t="s">
        <v>1427</v>
      </c>
      <c r="H585" t="s">
        <v>238</v>
      </c>
      <c r="I585" t="s">
        <v>218</v>
      </c>
      <c r="K585">
        <v>48</v>
      </c>
      <c r="L585">
        <v>48</v>
      </c>
      <c r="M585">
        <v>58</v>
      </c>
      <c r="N585">
        <v>24</v>
      </c>
      <c r="O585">
        <v>2</v>
      </c>
      <c r="P585">
        <v>3</v>
      </c>
      <c r="T585">
        <v>40000</v>
      </c>
      <c r="U585">
        <v>0.7</v>
      </c>
      <c r="V585">
        <v>0</v>
      </c>
      <c r="W585">
        <v>0</v>
      </c>
      <c r="X585">
        <v>75</v>
      </c>
      <c r="AA585">
        <v>78</v>
      </c>
      <c r="AO585" s="3">
        <v>42527</v>
      </c>
      <c r="AP585" s="3">
        <v>43787</v>
      </c>
      <c r="AQ585" t="s">
        <v>215</v>
      </c>
      <c r="AR585" t="s">
        <v>1428</v>
      </c>
    </row>
    <row r="586" spans="1:44" hidden="1" x14ac:dyDescent="0.3">
      <c r="A586" t="b">
        <f>AND($H586="Heat Pump",$K586&lt;=Summary!$B$3)</f>
        <v>0</v>
      </c>
      <c r="B586">
        <v>2354376</v>
      </c>
      <c r="C586" t="s">
        <v>1395</v>
      </c>
      <c r="D586" t="s">
        <v>1396</v>
      </c>
      <c r="E586" t="s">
        <v>1425</v>
      </c>
      <c r="F586" t="s">
        <v>1429</v>
      </c>
      <c r="H586" t="s">
        <v>238</v>
      </c>
      <c r="I586" t="s">
        <v>218</v>
      </c>
      <c r="K586">
        <v>48</v>
      </c>
      <c r="L586">
        <v>48.2</v>
      </c>
      <c r="M586">
        <v>55.4</v>
      </c>
      <c r="N586">
        <v>24</v>
      </c>
      <c r="O586">
        <v>2</v>
      </c>
      <c r="P586">
        <v>3</v>
      </c>
      <c r="T586">
        <v>40000</v>
      </c>
      <c r="U586">
        <v>0.72</v>
      </c>
      <c r="V586">
        <v>232</v>
      </c>
      <c r="W586">
        <v>253.829321663</v>
      </c>
      <c r="X586">
        <v>78</v>
      </c>
      <c r="AA586">
        <v>80</v>
      </c>
      <c r="AO586" s="3">
        <v>43850</v>
      </c>
      <c r="AP586" s="3">
        <v>43864</v>
      </c>
      <c r="AQ586" t="s">
        <v>215</v>
      </c>
      <c r="AR586" t="s">
        <v>1430</v>
      </c>
    </row>
    <row r="587" spans="1:44" hidden="1" x14ac:dyDescent="0.3">
      <c r="A587" t="b">
        <f>AND($H587="Heat Pump",$K587&lt;=Summary!$B$3)</f>
        <v>0</v>
      </c>
      <c r="B587">
        <v>2317670</v>
      </c>
      <c r="C587" t="s">
        <v>1395</v>
      </c>
      <c r="D587" t="s">
        <v>1396</v>
      </c>
      <c r="E587" t="s">
        <v>1431</v>
      </c>
      <c r="F587" t="s">
        <v>1431</v>
      </c>
      <c r="H587" t="s">
        <v>238</v>
      </c>
      <c r="I587" t="s">
        <v>214</v>
      </c>
      <c r="K587">
        <v>48</v>
      </c>
      <c r="L587">
        <v>50</v>
      </c>
      <c r="M587">
        <v>67</v>
      </c>
      <c r="N587">
        <v>18</v>
      </c>
      <c r="O587">
        <v>2</v>
      </c>
      <c r="T587">
        <v>40000</v>
      </c>
      <c r="U587">
        <v>0.67</v>
      </c>
      <c r="V587">
        <v>214</v>
      </c>
      <c r="X587">
        <v>71</v>
      </c>
      <c r="AA587">
        <v>79</v>
      </c>
      <c r="AO587" s="3">
        <v>42110</v>
      </c>
      <c r="AP587" s="3">
        <v>43223</v>
      </c>
      <c r="AQ587" t="s">
        <v>239</v>
      </c>
      <c r="AR587" t="s">
        <v>1432</v>
      </c>
    </row>
    <row r="588" spans="1:44" hidden="1" x14ac:dyDescent="0.3">
      <c r="A588" t="b">
        <f>AND($H588="Heat Pump",$K588&lt;=Summary!$B$3)</f>
        <v>0</v>
      </c>
      <c r="B588">
        <v>2354345</v>
      </c>
      <c r="C588" t="s">
        <v>1395</v>
      </c>
      <c r="D588" t="s">
        <v>1396</v>
      </c>
      <c r="E588" t="s">
        <v>1433</v>
      </c>
      <c r="F588" t="s">
        <v>1433</v>
      </c>
      <c r="H588" t="s">
        <v>238</v>
      </c>
      <c r="I588" t="s">
        <v>214</v>
      </c>
      <c r="K588">
        <v>48</v>
      </c>
      <c r="L588">
        <v>57.6</v>
      </c>
      <c r="M588">
        <v>64.8</v>
      </c>
      <c r="N588">
        <v>22</v>
      </c>
      <c r="O588">
        <v>2</v>
      </c>
      <c r="P588">
        <v>3</v>
      </c>
      <c r="T588">
        <v>40000</v>
      </c>
      <c r="U588">
        <v>0.72</v>
      </c>
      <c r="V588">
        <v>231</v>
      </c>
      <c r="X588">
        <v>75</v>
      </c>
      <c r="AA588">
        <v>80</v>
      </c>
      <c r="AO588" s="3">
        <v>43850</v>
      </c>
      <c r="AP588" s="3">
        <v>43864</v>
      </c>
      <c r="AQ588" t="s">
        <v>215</v>
      </c>
      <c r="AR588" t="s">
        <v>1434</v>
      </c>
    </row>
    <row r="589" spans="1:44" hidden="1" x14ac:dyDescent="0.3">
      <c r="A589" t="b">
        <f>AND($H589="Heat Pump",$K589&lt;=Summary!$B$3)</f>
        <v>0</v>
      </c>
      <c r="B589">
        <v>2317672</v>
      </c>
      <c r="C589" t="s">
        <v>1395</v>
      </c>
      <c r="D589" t="s">
        <v>1396</v>
      </c>
      <c r="E589" t="s">
        <v>1435</v>
      </c>
      <c r="F589" t="s">
        <v>1435</v>
      </c>
      <c r="H589" t="s">
        <v>238</v>
      </c>
      <c r="I589" t="s">
        <v>218</v>
      </c>
      <c r="K589">
        <v>48</v>
      </c>
      <c r="L589">
        <v>50</v>
      </c>
      <c r="M589">
        <v>67</v>
      </c>
      <c r="N589">
        <v>18</v>
      </c>
      <c r="O589">
        <v>2</v>
      </c>
      <c r="T589">
        <v>38000</v>
      </c>
      <c r="U589">
        <v>0.67</v>
      </c>
      <c r="V589">
        <v>214</v>
      </c>
      <c r="W589">
        <v>234.13566739609999</v>
      </c>
      <c r="X589">
        <v>71</v>
      </c>
      <c r="AA589">
        <v>79</v>
      </c>
      <c r="AO589" s="3">
        <v>42110</v>
      </c>
      <c r="AP589" s="3">
        <v>43787</v>
      </c>
      <c r="AQ589" t="s">
        <v>239</v>
      </c>
      <c r="AR589" t="s">
        <v>1436</v>
      </c>
    </row>
    <row r="590" spans="1:44" hidden="1" x14ac:dyDescent="0.3">
      <c r="A590" t="b">
        <f>AND($H590="Heat Pump",$K590&lt;=Summary!$B$3)</f>
        <v>0</v>
      </c>
      <c r="B590">
        <v>2354346</v>
      </c>
      <c r="C590" t="s">
        <v>1395</v>
      </c>
      <c r="D590" t="s">
        <v>1396</v>
      </c>
      <c r="E590" t="s">
        <v>1433</v>
      </c>
      <c r="F590" t="s">
        <v>1437</v>
      </c>
      <c r="H590" t="s">
        <v>238</v>
      </c>
      <c r="I590" t="s">
        <v>218</v>
      </c>
      <c r="K590">
        <v>48</v>
      </c>
      <c r="L590">
        <v>57.6</v>
      </c>
      <c r="M590">
        <v>64.8</v>
      </c>
      <c r="N590">
        <v>22</v>
      </c>
      <c r="O590">
        <v>2</v>
      </c>
      <c r="P590">
        <v>3</v>
      </c>
      <c r="T590">
        <v>40000</v>
      </c>
      <c r="U590">
        <v>0.72</v>
      </c>
      <c r="V590">
        <v>231</v>
      </c>
      <c r="W590">
        <v>252.73522975930001</v>
      </c>
      <c r="X590">
        <v>75</v>
      </c>
      <c r="AA590">
        <v>80</v>
      </c>
      <c r="AO590" s="3">
        <v>43850</v>
      </c>
      <c r="AP590" s="3">
        <v>43864</v>
      </c>
      <c r="AQ590" t="s">
        <v>215</v>
      </c>
      <c r="AR590" t="s">
        <v>1438</v>
      </c>
    </row>
    <row r="591" spans="1:44" hidden="1" x14ac:dyDescent="0.3">
      <c r="A591" t="b">
        <f>AND($H591="Heat Pump",$K591&lt;=Summary!$B$3)</f>
        <v>0</v>
      </c>
      <c r="B591">
        <v>2354410</v>
      </c>
      <c r="C591" t="s">
        <v>1395</v>
      </c>
      <c r="D591" t="s">
        <v>1396</v>
      </c>
      <c r="E591" t="s">
        <v>1439</v>
      </c>
      <c r="F591" t="s">
        <v>1440</v>
      </c>
      <c r="H591" t="s">
        <v>238</v>
      </c>
      <c r="I591" t="s">
        <v>214</v>
      </c>
      <c r="K591">
        <v>38</v>
      </c>
      <c r="L591">
        <v>46.5</v>
      </c>
      <c r="M591">
        <v>54.4</v>
      </c>
      <c r="N591">
        <v>20</v>
      </c>
      <c r="O591">
        <v>2</v>
      </c>
      <c r="P591">
        <v>3</v>
      </c>
      <c r="T591">
        <v>40000</v>
      </c>
      <c r="U591">
        <v>0.68</v>
      </c>
      <c r="V591">
        <v>244</v>
      </c>
      <c r="X591">
        <v>75</v>
      </c>
      <c r="AA591">
        <v>79</v>
      </c>
      <c r="AO591" s="3">
        <v>43850</v>
      </c>
      <c r="AP591" s="3">
        <v>43864</v>
      </c>
      <c r="AQ591" t="s">
        <v>215</v>
      </c>
      <c r="AR591" t="s">
        <v>1441</v>
      </c>
    </row>
    <row r="592" spans="1:44" hidden="1" x14ac:dyDescent="0.3">
      <c r="A592" t="b">
        <f>AND($H592="Heat Pump",$K592&lt;=Summary!$B$3)</f>
        <v>0</v>
      </c>
      <c r="B592">
        <v>2354531</v>
      </c>
      <c r="C592" t="s">
        <v>1395</v>
      </c>
      <c r="D592" t="s">
        <v>1396</v>
      </c>
      <c r="E592" t="s">
        <v>1442</v>
      </c>
      <c r="F592" t="s">
        <v>1443</v>
      </c>
      <c r="H592" t="s">
        <v>238</v>
      </c>
      <c r="I592" t="s">
        <v>214</v>
      </c>
      <c r="K592">
        <v>48</v>
      </c>
      <c r="L592">
        <v>48.2</v>
      </c>
      <c r="M592">
        <v>55.4</v>
      </c>
      <c r="N592">
        <v>22</v>
      </c>
      <c r="O592">
        <v>2</v>
      </c>
      <c r="P592">
        <v>3</v>
      </c>
      <c r="T592">
        <v>40000</v>
      </c>
      <c r="U592">
        <v>0.69</v>
      </c>
      <c r="V592">
        <v>242</v>
      </c>
      <c r="X592">
        <v>78</v>
      </c>
      <c r="AA592">
        <v>79</v>
      </c>
      <c r="AO592" s="3">
        <v>43850</v>
      </c>
      <c r="AP592" s="3">
        <v>43867</v>
      </c>
      <c r="AQ592" t="s">
        <v>215</v>
      </c>
      <c r="AR592" t="s">
        <v>1444</v>
      </c>
    </row>
    <row r="593" spans="1:44" hidden="1" x14ac:dyDescent="0.3">
      <c r="A593" t="b">
        <f>AND($H593="Heat Pump",$K593&lt;=Summary!$B$3)</f>
        <v>0</v>
      </c>
      <c r="B593">
        <v>2317542</v>
      </c>
      <c r="C593" t="s">
        <v>1395</v>
      </c>
      <c r="D593" t="s">
        <v>1396</v>
      </c>
      <c r="E593" t="s">
        <v>1445</v>
      </c>
      <c r="F593" t="s">
        <v>1445</v>
      </c>
      <c r="H593" t="s">
        <v>238</v>
      </c>
      <c r="I593" t="s">
        <v>214</v>
      </c>
      <c r="K593">
        <v>38</v>
      </c>
      <c r="L593">
        <v>40</v>
      </c>
      <c r="M593">
        <v>60</v>
      </c>
      <c r="N593">
        <v>18</v>
      </c>
      <c r="O593">
        <v>2</v>
      </c>
      <c r="T593">
        <v>40000</v>
      </c>
      <c r="U593">
        <v>0.64</v>
      </c>
      <c r="V593">
        <v>214</v>
      </c>
      <c r="X593">
        <v>73</v>
      </c>
      <c r="AA593">
        <v>77</v>
      </c>
      <c r="AO593" s="3">
        <v>42110</v>
      </c>
      <c r="AP593" s="3">
        <v>43787</v>
      </c>
      <c r="AQ593" t="s">
        <v>239</v>
      </c>
      <c r="AR593" t="s">
        <v>1446</v>
      </c>
    </row>
    <row r="594" spans="1:44" hidden="1" x14ac:dyDescent="0.3">
      <c r="A594" t="b">
        <f>AND($H594="Heat Pump",$K594&lt;=Summary!$B$3)</f>
        <v>0</v>
      </c>
      <c r="B594">
        <v>2317536</v>
      </c>
      <c r="C594" t="s">
        <v>1395</v>
      </c>
      <c r="D594" t="s">
        <v>1396</v>
      </c>
      <c r="E594" t="s">
        <v>1447</v>
      </c>
      <c r="F594" t="s">
        <v>1447</v>
      </c>
      <c r="H594" t="s">
        <v>238</v>
      </c>
      <c r="I594" t="s">
        <v>214</v>
      </c>
      <c r="K594">
        <v>46</v>
      </c>
      <c r="L594">
        <v>50</v>
      </c>
      <c r="M594">
        <v>68</v>
      </c>
      <c r="N594">
        <v>18</v>
      </c>
      <c r="O594">
        <v>3</v>
      </c>
      <c r="T594">
        <v>50000</v>
      </c>
      <c r="U594">
        <v>0.68</v>
      </c>
      <c r="V594">
        <v>220</v>
      </c>
      <c r="X594">
        <v>82</v>
      </c>
      <c r="AA594">
        <v>76</v>
      </c>
      <c r="AO594" s="3">
        <v>42110</v>
      </c>
      <c r="AP594" s="3">
        <v>43840</v>
      </c>
      <c r="AQ594" t="s">
        <v>239</v>
      </c>
      <c r="AR594" t="s">
        <v>1448</v>
      </c>
    </row>
    <row r="595" spans="1:44" hidden="1" x14ac:dyDescent="0.3">
      <c r="A595" t="b">
        <f>AND($H595="Heat Pump",$K595&lt;=Summary!$B$3)</f>
        <v>0</v>
      </c>
      <c r="B595">
        <v>2316437</v>
      </c>
      <c r="C595" t="s">
        <v>1395</v>
      </c>
      <c r="D595" t="s">
        <v>1396</v>
      </c>
      <c r="E595" t="s">
        <v>1449</v>
      </c>
      <c r="F595" t="s">
        <v>1449</v>
      </c>
      <c r="H595" t="s">
        <v>238</v>
      </c>
      <c r="I595" t="s">
        <v>214</v>
      </c>
      <c r="K595">
        <v>48</v>
      </c>
      <c r="L595">
        <v>41</v>
      </c>
      <c r="M595">
        <v>61</v>
      </c>
      <c r="N595">
        <v>20</v>
      </c>
      <c r="O595">
        <v>2</v>
      </c>
      <c r="T595">
        <v>40000</v>
      </c>
      <c r="U595">
        <v>0.68</v>
      </c>
      <c r="V595">
        <v>214</v>
      </c>
      <c r="X595">
        <v>80</v>
      </c>
      <c r="AA595">
        <v>79</v>
      </c>
      <c r="AO595" s="3">
        <v>42110</v>
      </c>
      <c r="AP595" s="3">
        <v>43840</v>
      </c>
      <c r="AQ595" t="s">
        <v>239</v>
      </c>
      <c r="AR595" t="s">
        <v>1450</v>
      </c>
    </row>
    <row r="596" spans="1:44" hidden="1" x14ac:dyDescent="0.3">
      <c r="A596" t="b">
        <f>AND($H596="Heat Pump",$K596&lt;=Summary!$B$3)</f>
        <v>0</v>
      </c>
      <c r="B596">
        <v>2317663</v>
      </c>
      <c r="C596" t="s">
        <v>1395</v>
      </c>
      <c r="D596" t="s">
        <v>1396</v>
      </c>
      <c r="E596" t="s">
        <v>1451</v>
      </c>
      <c r="F596" t="s">
        <v>1451</v>
      </c>
      <c r="H596" t="s">
        <v>238</v>
      </c>
      <c r="I596" t="s">
        <v>214</v>
      </c>
      <c r="K596">
        <v>38</v>
      </c>
      <c r="L596">
        <v>49</v>
      </c>
      <c r="M596">
        <v>67</v>
      </c>
      <c r="N596">
        <v>16</v>
      </c>
      <c r="O596">
        <v>2</v>
      </c>
      <c r="T596">
        <v>40000</v>
      </c>
      <c r="U596">
        <v>0.68</v>
      </c>
      <c r="V596">
        <v>214</v>
      </c>
      <c r="X596">
        <v>75</v>
      </c>
      <c r="AA596">
        <v>79</v>
      </c>
      <c r="AO596" s="3">
        <v>42110</v>
      </c>
      <c r="AP596" s="3">
        <v>43787</v>
      </c>
      <c r="AQ596" t="s">
        <v>239</v>
      </c>
      <c r="AR596" t="s">
        <v>1452</v>
      </c>
    </row>
    <row r="597" spans="1:44" hidden="1" x14ac:dyDescent="0.3">
      <c r="A597" t="b">
        <f>AND($H597="Heat Pump",$K597&lt;=Summary!$B$3)</f>
        <v>0</v>
      </c>
      <c r="B597">
        <v>2354356</v>
      </c>
      <c r="C597" t="s">
        <v>1395</v>
      </c>
      <c r="D597" t="s">
        <v>1396</v>
      </c>
      <c r="E597" t="s">
        <v>1413</v>
      </c>
      <c r="F597" t="s">
        <v>1453</v>
      </c>
      <c r="H597" t="s">
        <v>238</v>
      </c>
      <c r="I597" t="s">
        <v>214</v>
      </c>
      <c r="K597">
        <v>38</v>
      </c>
      <c r="L597">
        <v>56.8</v>
      </c>
      <c r="M597">
        <v>64</v>
      </c>
      <c r="N597">
        <v>20</v>
      </c>
      <c r="O597">
        <v>2</v>
      </c>
      <c r="P597">
        <v>3</v>
      </c>
      <c r="T597">
        <v>40000</v>
      </c>
      <c r="U597">
        <v>0.72</v>
      </c>
      <c r="V597">
        <v>234</v>
      </c>
      <c r="X597">
        <v>78</v>
      </c>
      <c r="AA597">
        <v>79</v>
      </c>
      <c r="AO597" s="3">
        <v>43850</v>
      </c>
      <c r="AP597" s="3">
        <v>43864</v>
      </c>
      <c r="AQ597" t="s">
        <v>215</v>
      </c>
      <c r="AR597" t="s">
        <v>1454</v>
      </c>
    </row>
    <row r="598" spans="1:44" hidden="1" x14ac:dyDescent="0.3">
      <c r="A598" t="b">
        <f>AND($H598="Heat Pump",$K598&lt;=Summary!$B$3)</f>
        <v>0</v>
      </c>
      <c r="B598">
        <v>2317534</v>
      </c>
      <c r="C598" t="s">
        <v>1395</v>
      </c>
      <c r="D598" t="s">
        <v>1396</v>
      </c>
      <c r="E598" t="s">
        <v>1455</v>
      </c>
      <c r="F598" t="s">
        <v>1455</v>
      </c>
      <c r="H598" t="s">
        <v>238</v>
      </c>
      <c r="I598" t="s">
        <v>214</v>
      </c>
      <c r="K598">
        <v>46</v>
      </c>
      <c r="L598">
        <v>50</v>
      </c>
      <c r="M598">
        <v>67</v>
      </c>
      <c r="N598">
        <v>18</v>
      </c>
      <c r="O598">
        <v>3</v>
      </c>
      <c r="T598">
        <v>56000</v>
      </c>
      <c r="U598">
        <v>0.68</v>
      </c>
      <c r="V598">
        <v>214</v>
      </c>
      <c r="X598">
        <v>107</v>
      </c>
      <c r="AA598">
        <v>79</v>
      </c>
      <c r="AO598" s="3">
        <v>42110</v>
      </c>
      <c r="AP598" s="3">
        <v>43753</v>
      </c>
      <c r="AQ598" t="s">
        <v>239</v>
      </c>
      <c r="AR598" t="s">
        <v>1456</v>
      </c>
    </row>
    <row r="599" spans="1:44" hidden="1" x14ac:dyDescent="0.3">
      <c r="A599" t="b">
        <f>AND($H599="Heat Pump",$K599&lt;=Summary!$B$3)</f>
        <v>0</v>
      </c>
      <c r="B599">
        <v>2326200</v>
      </c>
      <c r="C599" t="s">
        <v>210</v>
      </c>
      <c r="D599" t="s">
        <v>35</v>
      </c>
      <c r="E599" t="s">
        <v>243</v>
      </c>
      <c r="F599" t="s">
        <v>1457</v>
      </c>
      <c r="H599" t="s">
        <v>238</v>
      </c>
      <c r="I599" t="s">
        <v>218</v>
      </c>
      <c r="K599">
        <v>38</v>
      </c>
      <c r="L599">
        <v>48</v>
      </c>
      <c r="M599">
        <v>52</v>
      </c>
      <c r="N599">
        <v>22</v>
      </c>
      <c r="O599">
        <v>3</v>
      </c>
      <c r="P599">
        <v>4</v>
      </c>
      <c r="T599">
        <v>36000</v>
      </c>
      <c r="U599">
        <v>0.66</v>
      </c>
      <c r="V599">
        <v>245</v>
      </c>
      <c r="W599">
        <v>268.05251641140001</v>
      </c>
      <c r="X599">
        <v>65</v>
      </c>
      <c r="AA599">
        <v>77</v>
      </c>
      <c r="AO599" s="3">
        <v>43251</v>
      </c>
      <c r="AP599" s="3">
        <v>43565</v>
      </c>
      <c r="AQ599" t="s">
        <v>239</v>
      </c>
      <c r="AR599" t="s">
        <v>1458</v>
      </c>
    </row>
    <row r="600" spans="1:44" hidden="1" x14ac:dyDescent="0.3">
      <c r="A600" t="b">
        <f>AND($H600="Heat Pump",$K600&lt;=Summary!$B$3)</f>
        <v>0</v>
      </c>
      <c r="B600">
        <v>2326202</v>
      </c>
      <c r="C600" t="s">
        <v>210</v>
      </c>
      <c r="D600" t="s">
        <v>35</v>
      </c>
      <c r="E600" t="s">
        <v>243</v>
      </c>
      <c r="F600" t="s">
        <v>1459</v>
      </c>
      <c r="H600" t="s">
        <v>238</v>
      </c>
      <c r="I600" t="s">
        <v>214</v>
      </c>
      <c r="K600">
        <v>38</v>
      </c>
      <c r="L600">
        <v>58</v>
      </c>
      <c r="M600">
        <v>62</v>
      </c>
      <c r="N600">
        <v>20</v>
      </c>
      <c r="O600">
        <v>3</v>
      </c>
      <c r="P600">
        <v>4</v>
      </c>
      <c r="T600">
        <v>40000</v>
      </c>
      <c r="U600">
        <v>0.64</v>
      </c>
      <c r="V600">
        <v>224</v>
      </c>
      <c r="X600">
        <v>70</v>
      </c>
      <c r="AA600">
        <v>73</v>
      </c>
      <c r="AO600" s="3">
        <v>43251</v>
      </c>
      <c r="AP600" s="3">
        <v>43565</v>
      </c>
      <c r="AQ600" t="s">
        <v>239</v>
      </c>
      <c r="AR600" t="s">
        <v>1460</v>
      </c>
    </row>
    <row r="601" spans="1:44" hidden="1" x14ac:dyDescent="0.3">
      <c r="A601" t="b">
        <f>AND($H601="Heat Pump",$K601&lt;=Summary!$B$3)</f>
        <v>0</v>
      </c>
      <c r="B601">
        <v>2326206</v>
      </c>
      <c r="C601" t="s">
        <v>210</v>
      </c>
      <c r="D601" t="s">
        <v>35</v>
      </c>
      <c r="E601" t="s">
        <v>243</v>
      </c>
      <c r="F601" t="s">
        <v>1461</v>
      </c>
      <c r="H601" t="s">
        <v>238</v>
      </c>
      <c r="I601" t="s">
        <v>214</v>
      </c>
      <c r="K601">
        <v>48</v>
      </c>
      <c r="L601">
        <v>57</v>
      </c>
      <c r="M601">
        <v>61</v>
      </c>
      <c r="N601">
        <v>22</v>
      </c>
      <c r="O601">
        <v>3</v>
      </c>
      <c r="P601">
        <v>4</v>
      </c>
      <c r="T601">
        <v>40000</v>
      </c>
      <c r="U601">
        <v>0.69</v>
      </c>
      <c r="V601">
        <v>224</v>
      </c>
      <c r="X601">
        <v>84</v>
      </c>
      <c r="AA601">
        <v>80</v>
      </c>
      <c r="AO601" s="3">
        <v>43251</v>
      </c>
      <c r="AP601" s="3">
        <v>43565</v>
      </c>
      <c r="AQ601" t="s">
        <v>239</v>
      </c>
      <c r="AR601" t="s">
        <v>1462</v>
      </c>
    </row>
    <row r="602" spans="1:44" hidden="1" x14ac:dyDescent="0.3">
      <c r="A602" t="b">
        <f>AND($H602="Heat Pump",$K602&lt;=Summary!$B$3)</f>
        <v>0</v>
      </c>
      <c r="B602">
        <v>2326209</v>
      </c>
      <c r="C602" t="s">
        <v>210</v>
      </c>
      <c r="D602" t="s">
        <v>35</v>
      </c>
      <c r="E602" t="s">
        <v>243</v>
      </c>
      <c r="F602" t="s">
        <v>1463</v>
      </c>
      <c r="H602" t="s">
        <v>238</v>
      </c>
      <c r="I602" t="s">
        <v>218</v>
      </c>
      <c r="K602">
        <v>48</v>
      </c>
      <c r="L602">
        <v>57</v>
      </c>
      <c r="M602">
        <v>61</v>
      </c>
      <c r="N602">
        <v>22</v>
      </c>
      <c r="O602">
        <v>3</v>
      </c>
      <c r="P602">
        <v>4</v>
      </c>
      <c r="T602">
        <v>37000</v>
      </c>
      <c r="U602">
        <v>0.69</v>
      </c>
      <c r="V602">
        <v>245</v>
      </c>
      <c r="W602">
        <v>268.05251641140001</v>
      </c>
      <c r="X602">
        <v>84</v>
      </c>
      <c r="AA602">
        <v>80</v>
      </c>
      <c r="AO602" s="3">
        <v>43251</v>
      </c>
      <c r="AP602" s="3">
        <v>43565</v>
      </c>
      <c r="AQ602" t="s">
        <v>239</v>
      </c>
      <c r="AR602" t="s">
        <v>1464</v>
      </c>
    </row>
    <row r="603" spans="1:44" hidden="1" x14ac:dyDescent="0.3">
      <c r="A603" t="b">
        <f>AND($H603="Heat Pump",$K603&lt;=Summary!$B$3)</f>
        <v>0</v>
      </c>
      <c r="B603">
        <v>2317150</v>
      </c>
      <c r="C603" t="s">
        <v>210</v>
      </c>
      <c r="D603" t="s">
        <v>35</v>
      </c>
      <c r="E603" t="s">
        <v>1465</v>
      </c>
      <c r="F603" t="s">
        <v>1465</v>
      </c>
      <c r="H603" t="s">
        <v>213</v>
      </c>
      <c r="I603" t="s">
        <v>214</v>
      </c>
      <c r="K603">
        <v>0</v>
      </c>
      <c r="O603">
        <v>0</v>
      </c>
      <c r="T603">
        <v>120000</v>
      </c>
      <c r="U603">
        <v>0.91</v>
      </c>
      <c r="V603">
        <v>161</v>
      </c>
      <c r="Y603">
        <v>3.5</v>
      </c>
      <c r="Z603">
        <v>3.5</v>
      </c>
      <c r="AA603">
        <v>96</v>
      </c>
      <c r="AL603">
        <v>9</v>
      </c>
      <c r="AM603">
        <v>22</v>
      </c>
      <c r="AN603">
        <v>14</v>
      </c>
      <c r="AO603" s="3">
        <v>41730</v>
      </c>
      <c r="AP603" s="3">
        <v>43565</v>
      </c>
      <c r="AQ603" t="s">
        <v>239</v>
      </c>
      <c r="AR603" t="s">
        <v>1466</v>
      </c>
    </row>
    <row r="604" spans="1:44" hidden="1" x14ac:dyDescent="0.3">
      <c r="A604" t="b">
        <f>AND($H604="Heat Pump",$K604&lt;=Summary!$B$3)</f>
        <v>0</v>
      </c>
      <c r="B604">
        <v>2317151</v>
      </c>
      <c r="C604" t="s">
        <v>210</v>
      </c>
      <c r="D604" t="s">
        <v>35</v>
      </c>
      <c r="E604" t="s">
        <v>1467</v>
      </c>
      <c r="F604" t="s">
        <v>1467</v>
      </c>
      <c r="H604" t="s">
        <v>213</v>
      </c>
      <c r="I604" t="s">
        <v>214</v>
      </c>
      <c r="K604">
        <v>0</v>
      </c>
      <c r="O604">
        <v>3</v>
      </c>
      <c r="P604">
        <v>4</v>
      </c>
      <c r="T604">
        <v>120000</v>
      </c>
      <c r="U604">
        <v>0.9</v>
      </c>
      <c r="V604">
        <v>161</v>
      </c>
      <c r="Y604">
        <v>3.3</v>
      </c>
      <c r="Z604">
        <v>3.3</v>
      </c>
      <c r="AA604">
        <v>94</v>
      </c>
      <c r="AL604">
        <v>9</v>
      </c>
      <c r="AM604">
        <v>22</v>
      </c>
      <c r="AN604">
        <v>14</v>
      </c>
      <c r="AO604" s="3">
        <v>41730</v>
      </c>
      <c r="AP604" s="3">
        <v>43565</v>
      </c>
      <c r="AQ604" t="s">
        <v>239</v>
      </c>
      <c r="AR604" t="s">
        <v>1468</v>
      </c>
    </row>
    <row r="605" spans="1:44" hidden="1" x14ac:dyDescent="0.3">
      <c r="A605" t="b">
        <f>AND($H605="Heat Pump",$K605&lt;=Summary!$B$3)</f>
        <v>0</v>
      </c>
      <c r="B605">
        <v>2317915</v>
      </c>
      <c r="C605" t="s">
        <v>210</v>
      </c>
      <c r="D605" t="s">
        <v>35</v>
      </c>
      <c r="E605" t="s">
        <v>1469</v>
      </c>
      <c r="F605" t="s">
        <v>1469</v>
      </c>
      <c r="H605" t="s">
        <v>213</v>
      </c>
      <c r="I605" t="s">
        <v>218</v>
      </c>
      <c r="K605">
        <v>1</v>
      </c>
      <c r="O605">
        <v>0</v>
      </c>
      <c r="T605">
        <v>120000</v>
      </c>
      <c r="U605">
        <v>0.91</v>
      </c>
      <c r="V605">
        <v>175</v>
      </c>
      <c r="W605">
        <v>191.46608315099999</v>
      </c>
      <c r="Y605">
        <v>3.5</v>
      </c>
      <c r="Z605">
        <v>3.5</v>
      </c>
      <c r="AA605">
        <v>96</v>
      </c>
      <c r="AL605">
        <v>9</v>
      </c>
      <c r="AM605">
        <v>22</v>
      </c>
      <c r="AN605">
        <v>14</v>
      </c>
      <c r="AO605" s="3">
        <v>41730</v>
      </c>
      <c r="AP605" s="3">
        <v>43565</v>
      </c>
      <c r="AQ605" t="s">
        <v>239</v>
      </c>
      <c r="AR605" t="s">
        <v>1470</v>
      </c>
    </row>
    <row r="606" spans="1:44" hidden="1" x14ac:dyDescent="0.3">
      <c r="A606" t="b">
        <f>AND($H606="Heat Pump",$K606&lt;=Summary!$B$3)</f>
        <v>0</v>
      </c>
      <c r="B606">
        <v>2318160</v>
      </c>
      <c r="C606" t="s">
        <v>210</v>
      </c>
      <c r="D606" t="s">
        <v>35</v>
      </c>
      <c r="E606" t="s">
        <v>1471</v>
      </c>
      <c r="F606" t="s">
        <v>1471</v>
      </c>
      <c r="H606" t="s">
        <v>213</v>
      </c>
      <c r="I606" t="s">
        <v>218</v>
      </c>
      <c r="K606">
        <v>1</v>
      </c>
      <c r="O606">
        <v>3</v>
      </c>
      <c r="P606">
        <v>4</v>
      </c>
      <c r="T606">
        <v>120000</v>
      </c>
      <c r="U606">
        <v>0.9</v>
      </c>
      <c r="V606">
        <v>175</v>
      </c>
      <c r="W606">
        <v>191.46608315099999</v>
      </c>
      <c r="Y606">
        <v>3.3</v>
      </c>
      <c r="Z606">
        <v>3.3</v>
      </c>
      <c r="AA606">
        <v>94</v>
      </c>
      <c r="AL606">
        <v>9</v>
      </c>
      <c r="AM606">
        <v>22</v>
      </c>
      <c r="AN606">
        <v>14</v>
      </c>
      <c r="AO606" s="3">
        <v>41730</v>
      </c>
      <c r="AP606" s="3">
        <v>43565</v>
      </c>
      <c r="AQ606" t="s">
        <v>239</v>
      </c>
      <c r="AR606" t="s">
        <v>1472</v>
      </c>
    </row>
    <row r="607" spans="1:44" hidden="1" x14ac:dyDescent="0.3">
      <c r="A607" t="b">
        <f>AND($H607="Heat Pump",$K607&lt;=Summary!$B$3)</f>
        <v>0</v>
      </c>
      <c r="B607">
        <v>2317991</v>
      </c>
      <c r="C607" t="s">
        <v>210</v>
      </c>
      <c r="D607" t="s">
        <v>35</v>
      </c>
      <c r="E607" t="s">
        <v>1473</v>
      </c>
      <c r="F607" t="s">
        <v>1473</v>
      </c>
      <c r="H607" t="s">
        <v>213</v>
      </c>
      <c r="I607" t="s">
        <v>214</v>
      </c>
      <c r="K607">
        <v>1</v>
      </c>
      <c r="O607">
        <v>0</v>
      </c>
      <c r="T607">
        <v>160000</v>
      </c>
      <c r="U607">
        <v>0.95</v>
      </c>
      <c r="V607">
        <v>159</v>
      </c>
      <c r="Y607">
        <v>4.7</v>
      </c>
      <c r="Z607">
        <v>4.7</v>
      </c>
      <c r="AA607">
        <v>96</v>
      </c>
      <c r="AL607">
        <v>11</v>
      </c>
      <c r="AM607">
        <v>22</v>
      </c>
      <c r="AN607">
        <v>18</v>
      </c>
      <c r="AO607" s="3">
        <v>41122</v>
      </c>
      <c r="AP607" s="3">
        <v>43565</v>
      </c>
      <c r="AQ607" t="s">
        <v>215</v>
      </c>
      <c r="AR607" t="s">
        <v>1474</v>
      </c>
    </row>
    <row r="608" spans="1:44" hidden="1" x14ac:dyDescent="0.3">
      <c r="A608" t="b">
        <f>AND($H608="Heat Pump",$K608&lt;=Summary!$B$3)</f>
        <v>0</v>
      </c>
      <c r="B608">
        <v>2318109</v>
      </c>
      <c r="C608" t="s">
        <v>210</v>
      </c>
      <c r="D608" t="s">
        <v>35</v>
      </c>
      <c r="E608" t="s">
        <v>1475</v>
      </c>
      <c r="F608" t="s">
        <v>1475</v>
      </c>
      <c r="H608" t="s">
        <v>213</v>
      </c>
      <c r="I608" t="s">
        <v>214</v>
      </c>
      <c r="K608">
        <v>1</v>
      </c>
      <c r="O608">
        <v>3</v>
      </c>
      <c r="T608">
        <v>160000</v>
      </c>
      <c r="U608">
        <v>0.94</v>
      </c>
      <c r="V608">
        <v>159</v>
      </c>
      <c r="Y608">
        <v>4.7</v>
      </c>
      <c r="Z608">
        <v>4.7</v>
      </c>
      <c r="AA608">
        <v>97</v>
      </c>
      <c r="AL608">
        <v>11</v>
      </c>
      <c r="AM608">
        <v>22</v>
      </c>
      <c r="AN608">
        <v>18</v>
      </c>
      <c r="AO608" s="3">
        <v>41122</v>
      </c>
      <c r="AP608" s="3">
        <v>43565</v>
      </c>
      <c r="AQ608" t="s">
        <v>215</v>
      </c>
      <c r="AR608" t="s">
        <v>1476</v>
      </c>
    </row>
    <row r="609" spans="1:44" hidden="1" x14ac:dyDescent="0.3">
      <c r="A609" t="b">
        <f>AND($H609="Heat Pump",$K609&lt;=Summary!$B$3)</f>
        <v>0</v>
      </c>
      <c r="B609">
        <v>2317992</v>
      </c>
      <c r="C609" t="s">
        <v>210</v>
      </c>
      <c r="D609" t="s">
        <v>35</v>
      </c>
      <c r="E609" t="s">
        <v>1477</v>
      </c>
      <c r="F609" t="s">
        <v>1477</v>
      </c>
      <c r="H609" t="s">
        <v>213</v>
      </c>
      <c r="I609" t="s">
        <v>218</v>
      </c>
      <c r="K609">
        <v>1</v>
      </c>
      <c r="O609">
        <v>0</v>
      </c>
      <c r="T609">
        <v>160000</v>
      </c>
      <c r="U609">
        <v>0.95</v>
      </c>
      <c r="V609">
        <v>159</v>
      </c>
      <c r="W609">
        <v>173.96061269149999</v>
      </c>
      <c r="Y609">
        <v>4.7</v>
      </c>
      <c r="Z609">
        <v>4.7</v>
      </c>
      <c r="AA609">
        <v>96</v>
      </c>
      <c r="AL609">
        <v>11</v>
      </c>
      <c r="AM609">
        <v>22</v>
      </c>
      <c r="AN609">
        <v>18</v>
      </c>
      <c r="AO609" s="3">
        <v>41122</v>
      </c>
      <c r="AP609" s="3">
        <v>43565</v>
      </c>
      <c r="AQ609" t="s">
        <v>215</v>
      </c>
      <c r="AR609" t="s">
        <v>1478</v>
      </c>
    </row>
    <row r="610" spans="1:44" hidden="1" x14ac:dyDescent="0.3">
      <c r="A610" t="b">
        <f>AND($H610="Heat Pump",$K610&lt;=Summary!$B$3)</f>
        <v>0</v>
      </c>
      <c r="B610">
        <v>2318110</v>
      </c>
      <c r="C610" t="s">
        <v>210</v>
      </c>
      <c r="D610" t="s">
        <v>35</v>
      </c>
      <c r="E610" t="s">
        <v>1479</v>
      </c>
      <c r="F610" t="s">
        <v>1479</v>
      </c>
      <c r="H610" t="s">
        <v>213</v>
      </c>
      <c r="I610" t="s">
        <v>218</v>
      </c>
      <c r="K610">
        <v>1</v>
      </c>
      <c r="O610">
        <v>3</v>
      </c>
      <c r="T610">
        <v>160000</v>
      </c>
      <c r="U610">
        <v>0.94</v>
      </c>
      <c r="V610">
        <v>159</v>
      </c>
      <c r="W610">
        <v>173.96061269149999</v>
      </c>
      <c r="Y610">
        <v>4.7</v>
      </c>
      <c r="Z610">
        <v>4.7</v>
      </c>
      <c r="AA610">
        <v>97</v>
      </c>
      <c r="AL610">
        <v>11</v>
      </c>
      <c r="AM610">
        <v>22</v>
      </c>
      <c r="AN610">
        <v>18</v>
      </c>
      <c r="AO610" s="3">
        <v>41122</v>
      </c>
      <c r="AP610" s="3">
        <v>43565</v>
      </c>
      <c r="AQ610" t="s">
        <v>215</v>
      </c>
      <c r="AR610" t="s">
        <v>1480</v>
      </c>
    </row>
    <row r="611" spans="1:44" hidden="1" x14ac:dyDescent="0.3">
      <c r="A611" t="b">
        <f>AND($H611="Heat Pump",$K611&lt;=Summary!$B$3)</f>
        <v>0</v>
      </c>
      <c r="B611">
        <v>2317956</v>
      </c>
      <c r="C611" t="s">
        <v>210</v>
      </c>
      <c r="D611" t="s">
        <v>35</v>
      </c>
      <c r="E611" t="s">
        <v>1481</v>
      </c>
      <c r="F611" t="s">
        <v>1481</v>
      </c>
      <c r="H611" t="s">
        <v>213</v>
      </c>
      <c r="I611" t="s">
        <v>214</v>
      </c>
      <c r="K611">
        <v>1</v>
      </c>
      <c r="O611">
        <v>0</v>
      </c>
      <c r="T611">
        <v>180000</v>
      </c>
      <c r="U611">
        <v>0.94</v>
      </c>
      <c r="V611">
        <v>159</v>
      </c>
      <c r="Y611">
        <v>5.3</v>
      </c>
      <c r="Z611">
        <v>5.3</v>
      </c>
      <c r="AA611">
        <v>97</v>
      </c>
      <c r="AL611">
        <v>11</v>
      </c>
      <c r="AM611">
        <v>22</v>
      </c>
      <c r="AN611">
        <v>18</v>
      </c>
      <c r="AO611" s="3">
        <v>41122</v>
      </c>
      <c r="AP611" s="3">
        <v>43565</v>
      </c>
      <c r="AQ611" t="s">
        <v>215</v>
      </c>
      <c r="AR611" t="s">
        <v>1482</v>
      </c>
    </row>
    <row r="612" spans="1:44" hidden="1" x14ac:dyDescent="0.3">
      <c r="A612" t="b">
        <f>AND($H612="Heat Pump",$K612&lt;=Summary!$B$3)</f>
        <v>0</v>
      </c>
      <c r="B612">
        <v>2318075</v>
      </c>
      <c r="C612" t="s">
        <v>210</v>
      </c>
      <c r="D612" t="s">
        <v>35</v>
      </c>
      <c r="E612" t="s">
        <v>1483</v>
      </c>
      <c r="F612" t="s">
        <v>1484</v>
      </c>
      <c r="H612" t="s">
        <v>213</v>
      </c>
      <c r="I612" t="s">
        <v>214</v>
      </c>
      <c r="K612">
        <v>1</v>
      </c>
      <c r="O612">
        <v>3</v>
      </c>
      <c r="T612">
        <v>180000</v>
      </c>
      <c r="U612">
        <v>0.95</v>
      </c>
      <c r="V612">
        <v>159</v>
      </c>
      <c r="Y612">
        <v>5.4</v>
      </c>
      <c r="Z612">
        <v>5.4</v>
      </c>
      <c r="AA612">
        <v>97</v>
      </c>
      <c r="AL612">
        <v>11</v>
      </c>
      <c r="AM612">
        <v>22</v>
      </c>
      <c r="AN612">
        <v>18</v>
      </c>
      <c r="AO612" s="3">
        <v>41122</v>
      </c>
      <c r="AP612" s="3">
        <v>43565</v>
      </c>
      <c r="AQ612" t="s">
        <v>215</v>
      </c>
      <c r="AR612" t="s">
        <v>1485</v>
      </c>
    </row>
    <row r="613" spans="1:44" hidden="1" x14ac:dyDescent="0.3">
      <c r="A613" t="b">
        <f>AND($H613="Heat Pump",$K613&lt;=Summary!$B$3)</f>
        <v>0</v>
      </c>
      <c r="B613">
        <v>2317957</v>
      </c>
      <c r="C613" t="s">
        <v>210</v>
      </c>
      <c r="D613" t="s">
        <v>35</v>
      </c>
      <c r="E613" t="s">
        <v>1486</v>
      </c>
      <c r="F613" t="s">
        <v>1486</v>
      </c>
      <c r="H613" t="s">
        <v>213</v>
      </c>
      <c r="I613" t="s">
        <v>218</v>
      </c>
      <c r="K613">
        <v>1</v>
      </c>
      <c r="O613">
        <v>0</v>
      </c>
      <c r="T613">
        <v>180000</v>
      </c>
      <c r="U613">
        <v>0.94</v>
      </c>
      <c r="V613">
        <v>159</v>
      </c>
      <c r="W613">
        <v>173.96061269149999</v>
      </c>
      <c r="Y613">
        <v>5.3</v>
      </c>
      <c r="Z613">
        <v>5.3</v>
      </c>
      <c r="AA613">
        <v>97</v>
      </c>
      <c r="AL613">
        <v>11</v>
      </c>
      <c r="AM613">
        <v>22</v>
      </c>
      <c r="AN613">
        <v>18</v>
      </c>
      <c r="AO613" s="3">
        <v>41122</v>
      </c>
      <c r="AP613" s="3">
        <v>43565</v>
      </c>
      <c r="AQ613" t="s">
        <v>215</v>
      </c>
      <c r="AR613" t="s">
        <v>1487</v>
      </c>
    </row>
    <row r="614" spans="1:44" hidden="1" x14ac:dyDescent="0.3">
      <c r="A614" t="b">
        <f>AND($H614="Heat Pump",$K614&lt;=Summary!$B$3)</f>
        <v>0</v>
      </c>
      <c r="B614">
        <v>2318076</v>
      </c>
      <c r="C614" t="s">
        <v>210</v>
      </c>
      <c r="D614" t="s">
        <v>35</v>
      </c>
      <c r="E614" t="s">
        <v>1488</v>
      </c>
      <c r="F614" t="s">
        <v>1489</v>
      </c>
      <c r="H614" t="s">
        <v>213</v>
      </c>
      <c r="I614" t="s">
        <v>218</v>
      </c>
      <c r="K614">
        <v>1</v>
      </c>
      <c r="O614">
        <v>3</v>
      </c>
      <c r="T614">
        <v>180000</v>
      </c>
      <c r="U614">
        <v>0.95</v>
      </c>
      <c r="V614">
        <v>159</v>
      </c>
      <c r="W614">
        <v>173.96061269149999</v>
      </c>
      <c r="Y614">
        <v>5.4</v>
      </c>
      <c r="Z614">
        <v>5.4</v>
      </c>
      <c r="AA614">
        <v>97</v>
      </c>
      <c r="AL614">
        <v>11</v>
      </c>
      <c r="AM614">
        <v>22</v>
      </c>
      <c r="AN614">
        <v>18</v>
      </c>
      <c r="AO614" s="3">
        <v>41122</v>
      </c>
      <c r="AP614" s="3">
        <v>43565</v>
      </c>
      <c r="AQ614" t="s">
        <v>215</v>
      </c>
      <c r="AR614" t="s">
        <v>1490</v>
      </c>
    </row>
    <row r="615" spans="1:44" hidden="1" x14ac:dyDescent="0.3">
      <c r="A615" t="b">
        <f>AND($H615="Heat Pump",$K615&lt;=Summary!$B$3)</f>
        <v>0</v>
      </c>
      <c r="B615">
        <v>2317968</v>
      </c>
      <c r="C615" t="s">
        <v>210</v>
      </c>
      <c r="D615" t="s">
        <v>35</v>
      </c>
      <c r="E615" t="s">
        <v>1491</v>
      </c>
      <c r="F615" t="s">
        <v>1491</v>
      </c>
      <c r="H615" t="s">
        <v>213</v>
      </c>
      <c r="I615" t="s">
        <v>214</v>
      </c>
      <c r="K615">
        <v>1</v>
      </c>
      <c r="O615">
        <v>0</v>
      </c>
      <c r="T615">
        <v>199000</v>
      </c>
      <c r="U615">
        <v>0.95</v>
      </c>
      <c r="V615">
        <v>159</v>
      </c>
      <c r="Y615">
        <v>5.8</v>
      </c>
      <c r="Z615">
        <v>5.8</v>
      </c>
      <c r="AA615">
        <v>96</v>
      </c>
      <c r="AL615">
        <v>11</v>
      </c>
      <c r="AM615">
        <v>22</v>
      </c>
      <c r="AN615">
        <v>18</v>
      </c>
      <c r="AO615" s="3">
        <v>41122</v>
      </c>
      <c r="AP615" s="3">
        <v>43565</v>
      </c>
      <c r="AQ615" t="s">
        <v>215</v>
      </c>
      <c r="AR615" t="s">
        <v>1492</v>
      </c>
    </row>
    <row r="616" spans="1:44" hidden="1" x14ac:dyDescent="0.3">
      <c r="A616" t="b">
        <f>AND($H616="Heat Pump",$K616&lt;=Summary!$B$3)</f>
        <v>0</v>
      </c>
      <c r="B616">
        <v>2317936</v>
      </c>
      <c r="C616" t="s">
        <v>210</v>
      </c>
      <c r="D616" t="s">
        <v>35</v>
      </c>
      <c r="E616" t="s">
        <v>1493</v>
      </c>
      <c r="F616" t="s">
        <v>1494</v>
      </c>
      <c r="H616" t="s">
        <v>213</v>
      </c>
      <c r="I616" t="s">
        <v>214</v>
      </c>
      <c r="K616">
        <v>1</v>
      </c>
      <c r="O616">
        <v>3</v>
      </c>
      <c r="T616">
        <v>199000</v>
      </c>
      <c r="U616">
        <v>0.93</v>
      </c>
      <c r="V616">
        <v>159</v>
      </c>
      <c r="Y616">
        <v>5.8</v>
      </c>
      <c r="Z616">
        <v>5.8</v>
      </c>
      <c r="AA616">
        <v>96</v>
      </c>
      <c r="AL616">
        <v>11</v>
      </c>
      <c r="AM616">
        <v>22</v>
      </c>
      <c r="AN616">
        <v>18</v>
      </c>
      <c r="AO616" s="3">
        <v>41122</v>
      </c>
      <c r="AP616" s="3">
        <v>43565</v>
      </c>
      <c r="AQ616" t="s">
        <v>215</v>
      </c>
      <c r="AR616" t="s">
        <v>1495</v>
      </c>
    </row>
    <row r="617" spans="1:44" hidden="1" x14ac:dyDescent="0.3">
      <c r="A617" t="b">
        <f>AND($H617="Heat Pump",$K617&lt;=Summary!$B$3)</f>
        <v>0</v>
      </c>
      <c r="B617">
        <v>2317969</v>
      </c>
      <c r="C617" t="s">
        <v>210</v>
      </c>
      <c r="D617" t="s">
        <v>35</v>
      </c>
      <c r="E617" t="s">
        <v>1496</v>
      </c>
      <c r="F617" t="s">
        <v>1496</v>
      </c>
      <c r="H617" t="s">
        <v>213</v>
      </c>
      <c r="I617" t="s">
        <v>218</v>
      </c>
      <c r="K617">
        <v>1</v>
      </c>
      <c r="O617">
        <v>0</v>
      </c>
      <c r="T617">
        <v>199000</v>
      </c>
      <c r="U617">
        <v>0.95</v>
      </c>
      <c r="V617">
        <v>159</v>
      </c>
      <c r="W617">
        <v>173.96061269149999</v>
      </c>
      <c r="Y617">
        <v>5.8</v>
      </c>
      <c r="Z617">
        <v>5.8</v>
      </c>
      <c r="AA617">
        <v>96</v>
      </c>
      <c r="AL617">
        <v>11</v>
      </c>
      <c r="AM617">
        <v>22</v>
      </c>
      <c r="AN617">
        <v>18</v>
      </c>
      <c r="AO617" s="3">
        <v>41122</v>
      </c>
      <c r="AP617" s="3">
        <v>43565</v>
      </c>
      <c r="AQ617" t="s">
        <v>215</v>
      </c>
      <c r="AR617" t="s">
        <v>1497</v>
      </c>
    </row>
    <row r="618" spans="1:44" hidden="1" x14ac:dyDescent="0.3">
      <c r="A618" t="b">
        <f>AND($H618="Heat Pump",$K618&lt;=Summary!$B$3)</f>
        <v>0</v>
      </c>
      <c r="B618">
        <v>2317937</v>
      </c>
      <c r="C618" t="s">
        <v>210</v>
      </c>
      <c r="D618" t="s">
        <v>35</v>
      </c>
      <c r="E618" t="s">
        <v>1498</v>
      </c>
      <c r="F618" t="s">
        <v>1499</v>
      </c>
      <c r="H618" t="s">
        <v>213</v>
      </c>
      <c r="I618" t="s">
        <v>218</v>
      </c>
      <c r="K618">
        <v>1</v>
      </c>
      <c r="O618">
        <v>0</v>
      </c>
      <c r="T618">
        <v>199000</v>
      </c>
      <c r="U618">
        <v>0.93</v>
      </c>
      <c r="V618">
        <v>159</v>
      </c>
      <c r="W618">
        <v>173.96061269149999</v>
      </c>
      <c r="Y618">
        <v>5.8</v>
      </c>
      <c r="Z618">
        <v>5.8</v>
      </c>
      <c r="AA618">
        <v>96</v>
      </c>
      <c r="AL618">
        <v>11</v>
      </c>
      <c r="AM618">
        <v>22</v>
      </c>
      <c r="AN618">
        <v>18</v>
      </c>
      <c r="AO618" s="3">
        <v>41122</v>
      </c>
      <c r="AP618" s="3">
        <v>43565</v>
      </c>
      <c r="AQ618" t="s">
        <v>215</v>
      </c>
      <c r="AR618" t="s">
        <v>1500</v>
      </c>
    </row>
    <row r="619" spans="1:44" hidden="1" x14ac:dyDescent="0.3">
      <c r="A619" t="b">
        <f>AND($H619="Heat Pump",$K619&lt;=Summary!$B$3)</f>
        <v>0</v>
      </c>
      <c r="B619">
        <v>2338362</v>
      </c>
      <c r="C619" t="s">
        <v>210</v>
      </c>
      <c r="D619" t="s">
        <v>35</v>
      </c>
      <c r="E619" t="s">
        <v>1501</v>
      </c>
      <c r="F619" t="s">
        <v>1501</v>
      </c>
      <c r="H619" t="s">
        <v>213</v>
      </c>
      <c r="I619" t="s">
        <v>214</v>
      </c>
      <c r="K619">
        <v>1</v>
      </c>
      <c r="L619">
        <v>1</v>
      </c>
      <c r="M619">
        <v>1</v>
      </c>
      <c r="N619">
        <v>1</v>
      </c>
      <c r="O619">
        <v>1</v>
      </c>
      <c r="T619">
        <v>199000</v>
      </c>
      <c r="U619">
        <v>0.95</v>
      </c>
      <c r="Y619">
        <v>5.8</v>
      </c>
      <c r="Z619">
        <v>5.8</v>
      </c>
      <c r="AA619">
        <v>96</v>
      </c>
      <c r="AL619">
        <v>11</v>
      </c>
      <c r="AM619">
        <v>22</v>
      </c>
      <c r="AN619">
        <v>18</v>
      </c>
      <c r="AO619" s="3">
        <v>43344</v>
      </c>
      <c r="AP619" s="3">
        <v>43600</v>
      </c>
      <c r="AQ619" t="s">
        <v>215</v>
      </c>
      <c r="AR619" t="s">
        <v>1502</v>
      </c>
    </row>
    <row r="620" spans="1:44" hidden="1" x14ac:dyDescent="0.3">
      <c r="A620" t="b">
        <f>AND($H620="Heat Pump",$K620&lt;=Summary!$B$3)</f>
        <v>0</v>
      </c>
      <c r="B620">
        <v>2338391</v>
      </c>
      <c r="C620" t="s">
        <v>210</v>
      </c>
      <c r="D620" t="s">
        <v>35</v>
      </c>
      <c r="E620" t="s">
        <v>1503</v>
      </c>
      <c r="F620" t="s">
        <v>1503</v>
      </c>
      <c r="H620" t="s">
        <v>213</v>
      </c>
      <c r="I620" t="s">
        <v>214</v>
      </c>
      <c r="K620">
        <v>1</v>
      </c>
      <c r="L620">
        <v>1</v>
      </c>
      <c r="M620">
        <v>1</v>
      </c>
      <c r="N620">
        <v>1</v>
      </c>
      <c r="O620">
        <v>1</v>
      </c>
      <c r="T620">
        <v>199000</v>
      </c>
      <c r="U620">
        <v>0.93</v>
      </c>
      <c r="Y620">
        <v>5.8</v>
      </c>
      <c r="Z620">
        <v>5.8</v>
      </c>
      <c r="AA620">
        <v>96</v>
      </c>
      <c r="AL620">
        <v>11</v>
      </c>
      <c r="AM620">
        <v>22</v>
      </c>
      <c r="AN620">
        <v>18</v>
      </c>
      <c r="AO620" s="3">
        <v>43344</v>
      </c>
      <c r="AP620" s="3">
        <v>43600</v>
      </c>
      <c r="AQ620" t="s">
        <v>215</v>
      </c>
      <c r="AR620" t="s">
        <v>1504</v>
      </c>
    </row>
    <row r="621" spans="1:44" hidden="1" x14ac:dyDescent="0.3">
      <c r="A621" t="b">
        <f>AND($H621="Heat Pump",$K621&lt;=Summary!$B$3)</f>
        <v>0</v>
      </c>
      <c r="B621">
        <v>2338364</v>
      </c>
      <c r="C621" t="s">
        <v>210</v>
      </c>
      <c r="D621" t="s">
        <v>35</v>
      </c>
      <c r="E621" t="s">
        <v>1505</v>
      </c>
      <c r="F621" t="s">
        <v>1505</v>
      </c>
      <c r="H621" t="s">
        <v>213</v>
      </c>
      <c r="I621" t="s">
        <v>218</v>
      </c>
      <c r="K621">
        <v>1</v>
      </c>
      <c r="L621">
        <v>1</v>
      </c>
      <c r="M621">
        <v>1</v>
      </c>
      <c r="N621">
        <v>1</v>
      </c>
      <c r="O621">
        <v>1</v>
      </c>
      <c r="T621">
        <v>199000</v>
      </c>
      <c r="U621">
        <v>0.95</v>
      </c>
      <c r="Y621">
        <v>5.8</v>
      </c>
      <c r="Z621">
        <v>5.8</v>
      </c>
      <c r="AA621">
        <v>96</v>
      </c>
      <c r="AL621">
        <v>11</v>
      </c>
      <c r="AM621">
        <v>22</v>
      </c>
      <c r="AN621">
        <v>18</v>
      </c>
      <c r="AO621" s="3">
        <v>43344</v>
      </c>
      <c r="AP621" s="3">
        <v>43600</v>
      </c>
      <c r="AQ621" t="s">
        <v>215</v>
      </c>
      <c r="AR621" t="s">
        <v>1506</v>
      </c>
    </row>
    <row r="622" spans="1:44" hidden="1" x14ac:dyDescent="0.3">
      <c r="A622" t="b">
        <f>AND($H622="Heat Pump",$K622&lt;=Summary!$B$3)</f>
        <v>0</v>
      </c>
      <c r="B622">
        <v>2338394</v>
      </c>
      <c r="C622" t="s">
        <v>210</v>
      </c>
      <c r="D622" t="s">
        <v>35</v>
      </c>
      <c r="E622" t="s">
        <v>1507</v>
      </c>
      <c r="F622" t="s">
        <v>1507</v>
      </c>
      <c r="H622" t="s">
        <v>213</v>
      </c>
      <c r="I622" t="s">
        <v>218</v>
      </c>
      <c r="K622">
        <v>1</v>
      </c>
      <c r="L622">
        <v>1</v>
      </c>
      <c r="M622">
        <v>1</v>
      </c>
      <c r="N622">
        <v>1</v>
      </c>
      <c r="O622">
        <v>1</v>
      </c>
      <c r="T622">
        <v>199000</v>
      </c>
      <c r="U622">
        <v>0.93</v>
      </c>
      <c r="Y622">
        <v>5.8</v>
      </c>
      <c r="Z622">
        <v>5.8</v>
      </c>
      <c r="AA622">
        <v>96</v>
      </c>
      <c r="AL622">
        <v>11</v>
      </c>
      <c r="AM622">
        <v>22</v>
      </c>
      <c r="AN622">
        <v>18</v>
      </c>
      <c r="AO622" s="3">
        <v>43344</v>
      </c>
      <c r="AP622" s="3">
        <v>43600</v>
      </c>
      <c r="AQ622" t="s">
        <v>215</v>
      </c>
      <c r="AR622" t="s">
        <v>1508</v>
      </c>
    </row>
    <row r="623" spans="1:44" hidden="1" x14ac:dyDescent="0.3">
      <c r="A623" t="b">
        <f>AND($H623="Heat Pump",$K623&lt;=Summary!$B$3)</f>
        <v>0</v>
      </c>
      <c r="B623">
        <v>2367140</v>
      </c>
      <c r="C623" t="s">
        <v>210</v>
      </c>
      <c r="D623" t="s">
        <v>35</v>
      </c>
      <c r="E623" t="s">
        <v>224</v>
      </c>
      <c r="F623" t="s">
        <v>154</v>
      </c>
      <c r="H623" t="s">
        <v>224</v>
      </c>
      <c r="I623" t="s">
        <v>225</v>
      </c>
      <c r="K623">
        <v>46</v>
      </c>
      <c r="L623">
        <v>63</v>
      </c>
      <c r="N623">
        <v>15</v>
      </c>
      <c r="Q623">
        <v>4.5</v>
      </c>
      <c r="R623">
        <v>240</v>
      </c>
      <c r="T623">
        <v>0</v>
      </c>
      <c r="U623">
        <v>3.35</v>
      </c>
      <c r="X623">
        <v>66</v>
      </c>
      <c r="AA623">
        <v>407</v>
      </c>
      <c r="AO623" s="3">
        <v>43560</v>
      </c>
      <c r="AP623" s="3">
        <v>44113</v>
      </c>
      <c r="AQ623" t="s">
        <v>239</v>
      </c>
      <c r="AR623" t="s">
        <v>1509</v>
      </c>
    </row>
    <row r="624" spans="1:44" hidden="1" x14ac:dyDescent="0.3">
      <c r="A624" t="b">
        <f>AND($H624="Heat Pump",$K624&lt;=Summary!$B$3)</f>
        <v>0</v>
      </c>
      <c r="B624">
        <v>2316617</v>
      </c>
      <c r="C624" t="s">
        <v>210</v>
      </c>
      <c r="D624" t="s">
        <v>35</v>
      </c>
      <c r="E624" t="s">
        <v>227</v>
      </c>
      <c r="F624" t="s">
        <v>1510</v>
      </c>
      <c r="H624" t="s">
        <v>224</v>
      </c>
      <c r="I624" t="s">
        <v>225</v>
      </c>
      <c r="K624">
        <v>46</v>
      </c>
      <c r="L624">
        <v>46</v>
      </c>
      <c r="N624">
        <v>15</v>
      </c>
      <c r="Q624">
        <v>4.5</v>
      </c>
      <c r="R624">
        <v>240</v>
      </c>
      <c r="S624">
        <v>1516</v>
      </c>
      <c r="T624">
        <v>0</v>
      </c>
      <c r="U624">
        <v>3.42</v>
      </c>
      <c r="X624">
        <v>66</v>
      </c>
      <c r="AA624">
        <v>407</v>
      </c>
      <c r="AM624">
        <v>63</v>
      </c>
      <c r="AO624" s="3">
        <v>42517</v>
      </c>
      <c r="AP624" s="3">
        <v>43565</v>
      </c>
      <c r="AQ624" t="s">
        <v>239</v>
      </c>
      <c r="AR624" t="s">
        <v>1511</v>
      </c>
    </row>
    <row r="625" spans="1:44" hidden="1" x14ac:dyDescent="0.3">
      <c r="A625" t="b">
        <f>AND($H625="Heat Pump",$K625&lt;=Summary!$B$3)</f>
        <v>0</v>
      </c>
      <c r="B625">
        <v>2367141</v>
      </c>
      <c r="C625" t="s">
        <v>210</v>
      </c>
      <c r="D625" t="s">
        <v>35</v>
      </c>
      <c r="E625" t="s">
        <v>224</v>
      </c>
      <c r="F625" t="s">
        <v>156</v>
      </c>
      <c r="H625" t="s">
        <v>224</v>
      </c>
      <c r="I625" t="s">
        <v>225</v>
      </c>
      <c r="K625">
        <v>67</v>
      </c>
      <c r="L625">
        <v>61</v>
      </c>
      <c r="N625">
        <v>23</v>
      </c>
      <c r="Q625">
        <v>4.5</v>
      </c>
      <c r="R625">
        <v>240</v>
      </c>
      <c r="T625">
        <v>0</v>
      </c>
      <c r="U625">
        <v>3.42</v>
      </c>
      <c r="X625">
        <v>79</v>
      </c>
      <c r="AA625">
        <v>265</v>
      </c>
      <c r="AO625" s="3">
        <v>43560</v>
      </c>
      <c r="AP625" s="3">
        <v>44113</v>
      </c>
      <c r="AQ625" t="s">
        <v>239</v>
      </c>
      <c r="AR625" t="s">
        <v>1512</v>
      </c>
    </row>
    <row r="626" spans="1:44" hidden="1" x14ac:dyDescent="0.3">
      <c r="A626" t="b">
        <f>AND($H626="Heat Pump",$K626&lt;=Summary!$B$3)</f>
        <v>0</v>
      </c>
      <c r="B626">
        <v>2316603</v>
      </c>
      <c r="C626" t="s">
        <v>210</v>
      </c>
      <c r="D626" t="s">
        <v>35</v>
      </c>
      <c r="E626" t="s">
        <v>227</v>
      </c>
      <c r="F626" t="s">
        <v>1513</v>
      </c>
      <c r="H626" t="s">
        <v>224</v>
      </c>
      <c r="I626" t="s">
        <v>225</v>
      </c>
      <c r="K626">
        <v>67</v>
      </c>
      <c r="L626">
        <v>44</v>
      </c>
      <c r="N626">
        <v>23</v>
      </c>
      <c r="Q626">
        <v>4.5</v>
      </c>
      <c r="R626">
        <v>240</v>
      </c>
      <c r="S626">
        <v>1562</v>
      </c>
      <c r="T626">
        <v>0</v>
      </c>
      <c r="U626">
        <v>3</v>
      </c>
      <c r="X626">
        <v>79</v>
      </c>
      <c r="AA626">
        <v>265</v>
      </c>
      <c r="AM626">
        <v>61</v>
      </c>
      <c r="AO626" s="3">
        <v>42517</v>
      </c>
      <c r="AP626" s="3">
        <v>43565</v>
      </c>
      <c r="AQ626" t="s">
        <v>239</v>
      </c>
      <c r="AR626" t="s">
        <v>1514</v>
      </c>
    </row>
    <row r="627" spans="1:44" hidden="1" x14ac:dyDescent="0.3">
      <c r="A627" t="b">
        <f>AND($H627="Heat Pump",$K627&lt;=Summary!$B$3)</f>
        <v>0</v>
      </c>
      <c r="B627">
        <v>2367139</v>
      </c>
      <c r="C627" t="s">
        <v>210</v>
      </c>
      <c r="D627" t="s">
        <v>35</v>
      </c>
      <c r="E627" t="s">
        <v>224</v>
      </c>
      <c r="F627" t="s">
        <v>158</v>
      </c>
      <c r="H627" t="s">
        <v>224</v>
      </c>
      <c r="I627" t="s">
        <v>225</v>
      </c>
      <c r="K627">
        <v>82</v>
      </c>
      <c r="L627">
        <v>69</v>
      </c>
      <c r="N627">
        <v>27</v>
      </c>
      <c r="Q627">
        <v>4.5</v>
      </c>
      <c r="R627">
        <v>240</v>
      </c>
      <c r="T627">
        <v>0</v>
      </c>
      <c r="U627">
        <v>3.45</v>
      </c>
      <c r="X627">
        <v>84</v>
      </c>
      <c r="AA627">
        <v>233</v>
      </c>
      <c r="AO627" s="3">
        <v>43560</v>
      </c>
      <c r="AP627" s="3">
        <v>44113</v>
      </c>
      <c r="AQ627" t="s">
        <v>239</v>
      </c>
      <c r="AR627" t="s">
        <v>1515</v>
      </c>
    </row>
    <row r="628" spans="1:44" hidden="1" x14ac:dyDescent="0.3">
      <c r="A628" t="b">
        <f>AND($H628="Heat Pump",$K628&lt;=Summary!$B$3)</f>
        <v>0</v>
      </c>
      <c r="B628">
        <v>2316598</v>
      </c>
      <c r="C628" t="s">
        <v>210</v>
      </c>
      <c r="D628" t="s">
        <v>35</v>
      </c>
      <c r="E628" t="s">
        <v>227</v>
      </c>
      <c r="F628" t="s">
        <v>1516</v>
      </c>
      <c r="H628" t="s">
        <v>224</v>
      </c>
      <c r="I628" t="s">
        <v>225</v>
      </c>
      <c r="K628">
        <v>82</v>
      </c>
      <c r="L628">
        <v>52</v>
      </c>
      <c r="N628">
        <v>23</v>
      </c>
      <c r="Q628">
        <v>4.5</v>
      </c>
      <c r="R628">
        <v>240</v>
      </c>
      <c r="S628">
        <v>1591</v>
      </c>
      <c r="T628">
        <v>0</v>
      </c>
      <c r="U628">
        <v>2.73</v>
      </c>
      <c r="X628">
        <v>84</v>
      </c>
      <c r="AA628">
        <v>233</v>
      </c>
      <c r="AM628">
        <v>69</v>
      </c>
      <c r="AO628" s="3">
        <v>42517</v>
      </c>
      <c r="AP628" s="3">
        <v>43565</v>
      </c>
      <c r="AQ628" t="s">
        <v>239</v>
      </c>
      <c r="AR628" t="s">
        <v>1517</v>
      </c>
    </row>
    <row r="629" spans="1:44" hidden="1" x14ac:dyDescent="0.3">
      <c r="A629" t="b">
        <f>AND($H629="Heat Pump",$K629&lt;=Summary!$B$3)</f>
        <v>0</v>
      </c>
      <c r="B629">
        <v>2316615</v>
      </c>
      <c r="C629" t="s">
        <v>210</v>
      </c>
      <c r="D629" t="s">
        <v>35</v>
      </c>
      <c r="E629" t="s">
        <v>227</v>
      </c>
      <c r="F629" t="s">
        <v>1518</v>
      </c>
      <c r="H629" t="s">
        <v>224</v>
      </c>
      <c r="I629" t="s">
        <v>225</v>
      </c>
      <c r="K629">
        <v>46</v>
      </c>
      <c r="L629">
        <v>63</v>
      </c>
      <c r="N629">
        <v>23</v>
      </c>
      <c r="Q629">
        <v>4.5</v>
      </c>
      <c r="R629">
        <v>240</v>
      </c>
      <c r="S629">
        <v>1516</v>
      </c>
      <c r="T629">
        <v>0</v>
      </c>
      <c r="U629">
        <v>3.42</v>
      </c>
      <c r="X629">
        <v>66</v>
      </c>
      <c r="AA629">
        <v>407</v>
      </c>
      <c r="AM629">
        <v>63</v>
      </c>
      <c r="AO629" s="3">
        <v>42146</v>
      </c>
      <c r="AP629" s="3">
        <v>43565</v>
      </c>
      <c r="AQ629" t="s">
        <v>239</v>
      </c>
      <c r="AR629" t="s">
        <v>1519</v>
      </c>
    </row>
    <row r="630" spans="1:44" hidden="1" x14ac:dyDescent="0.3">
      <c r="A630" t="b">
        <f>AND($H630="Heat Pump",$K630&lt;=Summary!$B$3)</f>
        <v>0</v>
      </c>
      <c r="B630">
        <v>2316609</v>
      </c>
      <c r="C630" t="s">
        <v>210</v>
      </c>
      <c r="D630" t="s">
        <v>35</v>
      </c>
      <c r="E630" t="s">
        <v>227</v>
      </c>
      <c r="F630" t="s">
        <v>1520</v>
      </c>
      <c r="H630" t="s">
        <v>224</v>
      </c>
      <c r="I630" t="s">
        <v>225</v>
      </c>
      <c r="K630">
        <v>46</v>
      </c>
      <c r="L630">
        <v>46</v>
      </c>
      <c r="N630">
        <v>15</v>
      </c>
      <c r="Q630">
        <v>4.5</v>
      </c>
      <c r="R630">
        <v>240</v>
      </c>
      <c r="S630">
        <v>1516</v>
      </c>
      <c r="T630">
        <v>0</v>
      </c>
      <c r="U630">
        <v>3.42</v>
      </c>
      <c r="X630">
        <v>66</v>
      </c>
      <c r="AA630">
        <v>407</v>
      </c>
      <c r="AM630">
        <v>63</v>
      </c>
      <c r="AO630" s="3">
        <v>42517</v>
      </c>
      <c r="AP630" s="3">
        <v>43565</v>
      </c>
      <c r="AQ630" t="s">
        <v>239</v>
      </c>
      <c r="AR630" t="s">
        <v>1521</v>
      </c>
    </row>
    <row r="631" spans="1:44" hidden="1" x14ac:dyDescent="0.3">
      <c r="A631" t="b">
        <f>AND($H631="Heat Pump",$K631&lt;=Summary!$B$3)</f>
        <v>0</v>
      </c>
      <c r="B631">
        <v>2316612</v>
      </c>
      <c r="C631" t="s">
        <v>210</v>
      </c>
      <c r="D631" t="s">
        <v>35</v>
      </c>
      <c r="E631" t="s">
        <v>227</v>
      </c>
      <c r="F631" t="s">
        <v>1522</v>
      </c>
      <c r="H631" t="s">
        <v>224</v>
      </c>
      <c r="I631" t="s">
        <v>225</v>
      </c>
      <c r="K631">
        <v>67</v>
      </c>
      <c r="L631">
        <v>61</v>
      </c>
      <c r="N631">
        <v>27</v>
      </c>
      <c r="Q631">
        <v>4.5</v>
      </c>
      <c r="R631">
        <v>240</v>
      </c>
      <c r="S631">
        <v>1562</v>
      </c>
      <c r="T631">
        <v>0</v>
      </c>
      <c r="U631">
        <v>3</v>
      </c>
      <c r="X631">
        <v>79</v>
      </c>
      <c r="AA631">
        <v>265</v>
      </c>
      <c r="AM631">
        <v>61</v>
      </c>
      <c r="AO631" s="3">
        <v>42146</v>
      </c>
      <c r="AP631" s="3">
        <v>43565</v>
      </c>
      <c r="AQ631" t="s">
        <v>239</v>
      </c>
      <c r="AR631" t="s">
        <v>1523</v>
      </c>
    </row>
    <row r="632" spans="1:44" hidden="1" x14ac:dyDescent="0.3">
      <c r="A632" t="b">
        <f>AND($H632="Heat Pump",$K632&lt;=Summary!$B$3)</f>
        <v>0</v>
      </c>
      <c r="B632">
        <v>2316610</v>
      </c>
      <c r="C632" t="s">
        <v>210</v>
      </c>
      <c r="D632" t="s">
        <v>35</v>
      </c>
      <c r="E632" t="s">
        <v>227</v>
      </c>
      <c r="F632" t="s">
        <v>1524</v>
      </c>
      <c r="H632" t="s">
        <v>224</v>
      </c>
      <c r="I632" t="s">
        <v>225</v>
      </c>
      <c r="K632">
        <v>67</v>
      </c>
      <c r="L632">
        <v>44</v>
      </c>
      <c r="N632">
        <v>23</v>
      </c>
      <c r="Q632">
        <v>4.5</v>
      </c>
      <c r="R632">
        <v>240</v>
      </c>
      <c r="S632">
        <v>1562</v>
      </c>
      <c r="T632">
        <v>0</v>
      </c>
      <c r="U632">
        <v>3</v>
      </c>
      <c r="X632">
        <v>79</v>
      </c>
      <c r="AA632">
        <v>265</v>
      </c>
      <c r="AM632">
        <v>61</v>
      </c>
      <c r="AO632" s="3">
        <v>42517</v>
      </c>
      <c r="AP632" s="3">
        <v>43565</v>
      </c>
      <c r="AQ632" t="s">
        <v>239</v>
      </c>
      <c r="AR632" t="s">
        <v>1525</v>
      </c>
    </row>
    <row r="633" spans="1:44" hidden="1" x14ac:dyDescent="0.3">
      <c r="A633" t="b">
        <f>AND($H633="Heat Pump",$K633&lt;=Summary!$B$3)</f>
        <v>0</v>
      </c>
      <c r="B633">
        <v>2316614</v>
      </c>
      <c r="C633" t="s">
        <v>210</v>
      </c>
      <c r="D633" t="s">
        <v>35</v>
      </c>
      <c r="E633" t="s">
        <v>227</v>
      </c>
      <c r="F633" t="s">
        <v>1526</v>
      </c>
      <c r="H633" t="s">
        <v>224</v>
      </c>
      <c r="I633" t="s">
        <v>225</v>
      </c>
      <c r="K633">
        <v>82</v>
      </c>
      <c r="L633">
        <v>69</v>
      </c>
      <c r="N633">
        <v>27</v>
      </c>
      <c r="Q633">
        <v>4.5</v>
      </c>
      <c r="R633">
        <v>240</v>
      </c>
      <c r="S633">
        <v>1591</v>
      </c>
      <c r="T633">
        <v>0</v>
      </c>
      <c r="U633">
        <v>2.73</v>
      </c>
      <c r="X633">
        <v>84</v>
      </c>
      <c r="AA633">
        <v>233</v>
      </c>
      <c r="AM633">
        <v>69</v>
      </c>
      <c r="AO633" s="3">
        <v>42146</v>
      </c>
      <c r="AP633" s="3">
        <v>43565</v>
      </c>
      <c r="AQ633" t="s">
        <v>239</v>
      </c>
      <c r="AR633" t="s">
        <v>1527</v>
      </c>
    </row>
    <row r="634" spans="1:44" hidden="1" x14ac:dyDescent="0.3">
      <c r="A634" t="b">
        <f>AND($H634="Heat Pump",$K634&lt;=Summary!$B$3)</f>
        <v>0</v>
      </c>
      <c r="B634">
        <v>2316553</v>
      </c>
      <c r="C634" t="s">
        <v>210</v>
      </c>
      <c r="D634" t="s">
        <v>35</v>
      </c>
      <c r="E634" t="s">
        <v>227</v>
      </c>
      <c r="F634" t="s">
        <v>1528</v>
      </c>
      <c r="H634" t="s">
        <v>224</v>
      </c>
      <c r="I634" t="s">
        <v>225</v>
      </c>
      <c r="K634">
        <v>82</v>
      </c>
      <c r="L634">
        <v>52</v>
      </c>
      <c r="N634">
        <v>23</v>
      </c>
      <c r="Q634">
        <v>4.5</v>
      </c>
      <c r="R634">
        <v>240</v>
      </c>
      <c r="S634">
        <v>1591</v>
      </c>
      <c r="T634">
        <v>0</v>
      </c>
      <c r="U634">
        <v>2.73</v>
      </c>
      <c r="X634">
        <v>84</v>
      </c>
      <c r="AA634">
        <v>233</v>
      </c>
      <c r="AM634">
        <v>69</v>
      </c>
      <c r="AO634" s="3">
        <v>42517</v>
      </c>
      <c r="AP634" s="3">
        <v>43565</v>
      </c>
      <c r="AQ634" t="s">
        <v>239</v>
      </c>
      <c r="AR634" t="s">
        <v>1529</v>
      </c>
    </row>
    <row r="635" spans="1:44" hidden="1" x14ac:dyDescent="0.3">
      <c r="A635" t="b">
        <f>AND($H635="Heat Pump",$K635&lt;=Summary!$B$3)</f>
        <v>0</v>
      </c>
      <c r="B635">
        <v>2319137</v>
      </c>
      <c r="C635" t="s">
        <v>210</v>
      </c>
      <c r="D635" t="s">
        <v>35</v>
      </c>
      <c r="E635" t="s">
        <v>1530</v>
      </c>
      <c r="F635" t="s">
        <v>1530</v>
      </c>
      <c r="H635" t="s">
        <v>238</v>
      </c>
      <c r="I635" t="s">
        <v>214</v>
      </c>
      <c r="K635">
        <v>38</v>
      </c>
      <c r="L635">
        <v>41.3</v>
      </c>
      <c r="M635">
        <v>60.5</v>
      </c>
      <c r="N635">
        <v>18</v>
      </c>
      <c r="O635">
        <v>2</v>
      </c>
      <c r="P635">
        <v>3</v>
      </c>
      <c r="T635">
        <v>40000</v>
      </c>
      <c r="U635">
        <v>0.68</v>
      </c>
      <c r="V635">
        <v>163</v>
      </c>
      <c r="X635">
        <v>74</v>
      </c>
      <c r="AA635">
        <v>79</v>
      </c>
      <c r="AO635" s="3">
        <v>39207</v>
      </c>
      <c r="AP635" s="3">
        <v>43697</v>
      </c>
      <c r="AQ635" t="s">
        <v>239</v>
      </c>
      <c r="AR635" t="s">
        <v>1531</v>
      </c>
    </row>
    <row r="636" spans="1:44" hidden="1" x14ac:dyDescent="0.3">
      <c r="A636" t="b">
        <f>AND($H636="Heat Pump",$K636&lt;=Summary!$B$3)</f>
        <v>0</v>
      </c>
      <c r="B636">
        <v>2319130</v>
      </c>
      <c r="C636" t="s">
        <v>210</v>
      </c>
      <c r="D636" t="s">
        <v>35</v>
      </c>
      <c r="E636" t="s">
        <v>1532</v>
      </c>
      <c r="F636" t="s">
        <v>1532</v>
      </c>
      <c r="H636" t="s">
        <v>238</v>
      </c>
      <c r="I636" t="s">
        <v>218</v>
      </c>
      <c r="K636">
        <v>38</v>
      </c>
      <c r="L636">
        <v>41.3</v>
      </c>
      <c r="M636">
        <v>60.5</v>
      </c>
      <c r="N636">
        <v>18</v>
      </c>
      <c r="O636">
        <v>2</v>
      </c>
      <c r="P636">
        <v>3</v>
      </c>
      <c r="T636">
        <v>40000</v>
      </c>
      <c r="U636">
        <v>0.68</v>
      </c>
      <c r="V636">
        <v>163</v>
      </c>
      <c r="W636">
        <v>178.33698030630001</v>
      </c>
      <c r="X636">
        <v>74</v>
      </c>
      <c r="AA636">
        <v>79</v>
      </c>
      <c r="AO636" s="3">
        <v>39207</v>
      </c>
      <c r="AP636" s="3">
        <v>43697</v>
      </c>
      <c r="AQ636" t="s">
        <v>239</v>
      </c>
      <c r="AR636" t="s">
        <v>1533</v>
      </c>
    </row>
    <row r="637" spans="1:44" hidden="1" x14ac:dyDescent="0.3">
      <c r="A637" t="b">
        <f>AND($H637="Heat Pump",$K637&lt;=Summary!$B$3)</f>
        <v>0</v>
      </c>
      <c r="B637">
        <v>2319138</v>
      </c>
      <c r="C637" t="s">
        <v>210</v>
      </c>
      <c r="D637" t="s">
        <v>35</v>
      </c>
      <c r="E637" t="s">
        <v>1534</v>
      </c>
      <c r="F637" t="s">
        <v>1534</v>
      </c>
      <c r="H637" t="s">
        <v>238</v>
      </c>
      <c r="I637" t="s">
        <v>214</v>
      </c>
      <c r="K637">
        <v>48</v>
      </c>
      <c r="L637">
        <v>50.6</v>
      </c>
      <c r="M637">
        <v>69.900000000000006</v>
      </c>
      <c r="N637">
        <v>18</v>
      </c>
      <c r="O637">
        <v>2</v>
      </c>
      <c r="P637">
        <v>3</v>
      </c>
      <c r="T637">
        <v>45000</v>
      </c>
      <c r="U637">
        <v>0.72</v>
      </c>
      <c r="V637">
        <v>235</v>
      </c>
      <c r="X637">
        <v>81</v>
      </c>
      <c r="AA637">
        <v>79</v>
      </c>
      <c r="AO637" s="3">
        <v>39207</v>
      </c>
      <c r="AP637" s="3">
        <v>43600</v>
      </c>
      <c r="AQ637" t="s">
        <v>239</v>
      </c>
      <c r="AR637" t="s">
        <v>1535</v>
      </c>
    </row>
    <row r="638" spans="1:44" hidden="1" x14ac:dyDescent="0.3">
      <c r="A638" t="b">
        <f>AND($H638="Heat Pump",$K638&lt;=Summary!$B$3)</f>
        <v>0</v>
      </c>
      <c r="B638">
        <v>2319131</v>
      </c>
      <c r="C638" t="s">
        <v>210</v>
      </c>
      <c r="D638" t="s">
        <v>35</v>
      </c>
      <c r="E638" t="s">
        <v>1536</v>
      </c>
      <c r="F638" t="s">
        <v>1536</v>
      </c>
      <c r="H638" t="s">
        <v>238</v>
      </c>
      <c r="I638" t="s">
        <v>218</v>
      </c>
      <c r="K638">
        <v>48</v>
      </c>
      <c r="L638">
        <v>50.6</v>
      </c>
      <c r="M638">
        <v>69.900000000000006</v>
      </c>
      <c r="N638">
        <v>18</v>
      </c>
      <c r="O638">
        <v>2</v>
      </c>
      <c r="P638">
        <v>3</v>
      </c>
      <c r="T638">
        <v>45000</v>
      </c>
      <c r="U638">
        <v>0.72</v>
      </c>
      <c r="V638">
        <v>235</v>
      </c>
      <c r="W638">
        <v>257.11159737420002</v>
      </c>
      <c r="X638">
        <v>81</v>
      </c>
      <c r="AA638">
        <v>79</v>
      </c>
      <c r="AO638" s="3">
        <v>39207</v>
      </c>
      <c r="AP638" s="3">
        <v>43600</v>
      </c>
      <c r="AQ638" t="s">
        <v>239</v>
      </c>
      <c r="AR638" t="s">
        <v>1537</v>
      </c>
    </row>
    <row r="639" spans="1:44" hidden="1" x14ac:dyDescent="0.3">
      <c r="A639" t="b">
        <f>AND($H639="Heat Pump",$K639&lt;=Summary!$B$3)</f>
        <v>0</v>
      </c>
      <c r="B639">
        <v>2319133</v>
      </c>
      <c r="C639" t="s">
        <v>210</v>
      </c>
      <c r="D639" t="s">
        <v>35</v>
      </c>
      <c r="E639" t="s">
        <v>1538</v>
      </c>
      <c r="F639" t="s">
        <v>1538</v>
      </c>
      <c r="H639" t="s">
        <v>238</v>
      </c>
      <c r="I639" t="s">
        <v>214</v>
      </c>
      <c r="K639">
        <v>38</v>
      </c>
      <c r="L639">
        <v>49.6</v>
      </c>
      <c r="M639">
        <v>59</v>
      </c>
      <c r="N639">
        <v>18</v>
      </c>
      <c r="O639">
        <v>2</v>
      </c>
      <c r="P639">
        <v>3</v>
      </c>
      <c r="T639">
        <v>40000</v>
      </c>
      <c r="U639">
        <v>0.67</v>
      </c>
      <c r="V639">
        <v>165</v>
      </c>
      <c r="X639">
        <v>73</v>
      </c>
      <c r="AA639">
        <v>79</v>
      </c>
      <c r="AO639" s="3">
        <v>42588</v>
      </c>
      <c r="AP639" s="3">
        <v>43565</v>
      </c>
      <c r="AQ639" t="s">
        <v>239</v>
      </c>
      <c r="AR639" t="s">
        <v>1539</v>
      </c>
    </row>
    <row r="640" spans="1:44" hidden="1" x14ac:dyDescent="0.3">
      <c r="A640" t="b">
        <f>AND($H640="Heat Pump",$K640&lt;=Summary!$B$3)</f>
        <v>0</v>
      </c>
      <c r="B640">
        <v>2319127</v>
      </c>
      <c r="C640" t="s">
        <v>210</v>
      </c>
      <c r="D640" t="s">
        <v>35</v>
      </c>
      <c r="E640" t="s">
        <v>1540</v>
      </c>
      <c r="F640" t="s">
        <v>1540</v>
      </c>
      <c r="H640" t="s">
        <v>238</v>
      </c>
      <c r="I640" t="s">
        <v>218</v>
      </c>
      <c r="K640">
        <v>38</v>
      </c>
      <c r="L640">
        <v>49.6</v>
      </c>
      <c r="M640">
        <v>59</v>
      </c>
      <c r="N640">
        <v>18</v>
      </c>
      <c r="O640">
        <v>2</v>
      </c>
      <c r="P640">
        <v>3</v>
      </c>
      <c r="T640">
        <v>40000</v>
      </c>
      <c r="U640">
        <v>0.67</v>
      </c>
      <c r="V640">
        <v>165</v>
      </c>
      <c r="W640">
        <v>180.5251641138</v>
      </c>
      <c r="X640">
        <v>73</v>
      </c>
      <c r="AA640">
        <v>79</v>
      </c>
      <c r="AO640" s="3">
        <v>39207</v>
      </c>
      <c r="AP640" s="3">
        <v>43565</v>
      </c>
      <c r="AQ640" t="s">
        <v>239</v>
      </c>
      <c r="AR640" t="s">
        <v>1541</v>
      </c>
    </row>
    <row r="641" spans="1:44" hidden="1" x14ac:dyDescent="0.3">
      <c r="A641" t="b">
        <f>AND($H641="Heat Pump",$K641&lt;=Summary!$B$3)</f>
        <v>0</v>
      </c>
      <c r="B641">
        <v>2319135</v>
      </c>
      <c r="C641" t="s">
        <v>210</v>
      </c>
      <c r="D641" t="s">
        <v>35</v>
      </c>
      <c r="E641" t="s">
        <v>1542</v>
      </c>
      <c r="F641" t="s">
        <v>1542</v>
      </c>
      <c r="H641" t="s">
        <v>238</v>
      </c>
      <c r="I641" t="s">
        <v>214</v>
      </c>
      <c r="K641">
        <v>38</v>
      </c>
      <c r="L641">
        <v>59.1</v>
      </c>
      <c r="M641">
        <v>68.5</v>
      </c>
      <c r="N641">
        <v>16</v>
      </c>
      <c r="O641">
        <v>2</v>
      </c>
      <c r="P641">
        <v>3</v>
      </c>
      <c r="T641">
        <v>50000</v>
      </c>
      <c r="U641">
        <v>0.7</v>
      </c>
      <c r="V641">
        <v>242</v>
      </c>
      <c r="X641">
        <v>87</v>
      </c>
      <c r="AA641">
        <v>78</v>
      </c>
      <c r="AO641" s="3">
        <v>39207</v>
      </c>
      <c r="AP641" s="3">
        <v>43565</v>
      </c>
      <c r="AQ641" t="s">
        <v>239</v>
      </c>
      <c r="AR641" t="s">
        <v>1543</v>
      </c>
    </row>
    <row r="642" spans="1:44" hidden="1" x14ac:dyDescent="0.3">
      <c r="A642" t="b">
        <f>AND($H642="Heat Pump",$K642&lt;=Summary!$B$3)</f>
        <v>0</v>
      </c>
      <c r="B642">
        <v>2319084</v>
      </c>
      <c r="C642" t="s">
        <v>210</v>
      </c>
      <c r="D642" t="s">
        <v>35</v>
      </c>
      <c r="E642" t="s">
        <v>1544</v>
      </c>
      <c r="F642" t="s">
        <v>1544</v>
      </c>
      <c r="H642" t="s">
        <v>238</v>
      </c>
      <c r="I642" t="s">
        <v>218</v>
      </c>
      <c r="K642">
        <v>38</v>
      </c>
      <c r="L642">
        <v>59.1</v>
      </c>
      <c r="M642">
        <v>68.5</v>
      </c>
      <c r="N642">
        <v>16</v>
      </c>
      <c r="O642">
        <v>2</v>
      </c>
      <c r="P642">
        <v>3</v>
      </c>
      <c r="T642">
        <v>50000</v>
      </c>
      <c r="U642">
        <v>0.7</v>
      </c>
      <c r="V642">
        <v>242</v>
      </c>
      <c r="W642">
        <v>264.77024070020002</v>
      </c>
      <c r="X642">
        <v>87</v>
      </c>
      <c r="AA642">
        <v>78</v>
      </c>
      <c r="AO642" s="3">
        <v>39207</v>
      </c>
      <c r="AP642" s="3">
        <v>43565</v>
      </c>
      <c r="AQ642" t="s">
        <v>239</v>
      </c>
      <c r="AR642" t="s">
        <v>1545</v>
      </c>
    </row>
    <row r="643" spans="1:44" hidden="1" x14ac:dyDescent="0.3">
      <c r="A643" t="b">
        <f>AND($H643="Heat Pump",$K643&lt;=Summary!$B$3)</f>
        <v>0</v>
      </c>
      <c r="B643">
        <v>2319134</v>
      </c>
      <c r="C643" t="s">
        <v>210</v>
      </c>
      <c r="D643" t="s">
        <v>35</v>
      </c>
      <c r="E643" t="s">
        <v>1546</v>
      </c>
      <c r="F643" t="s">
        <v>1546</v>
      </c>
      <c r="H643" t="s">
        <v>238</v>
      </c>
      <c r="I643" t="s">
        <v>214</v>
      </c>
      <c r="K643">
        <v>49</v>
      </c>
      <c r="L643">
        <v>58.7</v>
      </c>
      <c r="M643">
        <v>60.1</v>
      </c>
      <c r="N643">
        <v>20</v>
      </c>
      <c r="O643">
        <v>2</v>
      </c>
      <c r="P643">
        <v>3</v>
      </c>
      <c r="T643">
        <v>40000</v>
      </c>
      <c r="U643">
        <v>0.72</v>
      </c>
      <c r="V643">
        <v>235</v>
      </c>
      <c r="X643">
        <v>79</v>
      </c>
      <c r="AA643">
        <v>80</v>
      </c>
      <c r="AO643" s="3">
        <v>39207</v>
      </c>
      <c r="AP643" s="3">
        <v>43565</v>
      </c>
      <c r="AQ643" t="s">
        <v>239</v>
      </c>
      <c r="AR643" t="s">
        <v>1547</v>
      </c>
    </row>
    <row r="644" spans="1:44" hidden="1" x14ac:dyDescent="0.3">
      <c r="A644" t="b">
        <f>AND($H644="Heat Pump",$K644&lt;=Summary!$B$3)</f>
        <v>0</v>
      </c>
      <c r="B644">
        <v>2319128</v>
      </c>
      <c r="C644" t="s">
        <v>210</v>
      </c>
      <c r="D644" t="s">
        <v>35</v>
      </c>
      <c r="E644" t="s">
        <v>1548</v>
      </c>
      <c r="F644" t="s">
        <v>1548</v>
      </c>
      <c r="H644" t="s">
        <v>238</v>
      </c>
      <c r="I644" t="s">
        <v>218</v>
      </c>
      <c r="K644">
        <v>49</v>
      </c>
      <c r="L644">
        <v>58.7</v>
      </c>
      <c r="M644">
        <v>60.1</v>
      </c>
      <c r="N644">
        <v>20</v>
      </c>
      <c r="O644">
        <v>2</v>
      </c>
      <c r="P644">
        <v>3</v>
      </c>
      <c r="T644">
        <v>40000</v>
      </c>
      <c r="U644">
        <v>0.72</v>
      </c>
      <c r="V644">
        <v>235</v>
      </c>
      <c r="W644">
        <v>257.11159737420002</v>
      </c>
      <c r="X644">
        <v>79</v>
      </c>
      <c r="AA644">
        <v>80</v>
      </c>
      <c r="AO644" s="3">
        <v>39207</v>
      </c>
      <c r="AP644" s="3">
        <v>43565</v>
      </c>
      <c r="AQ644" t="s">
        <v>239</v>
      </c>
      <c r="AR644" t="s">
        <v>1549</v>
      </c>
    </row>
    <row r="645" spans="1:44" hidden="1" x14ac:dyDescent="0.3">
      <c r="A645" t="b">
        <f>AND($H645="Heat Pump",$K645&lt;=Summary!$B$3)</f>
        <v>0</v>
      </c>
      <c r="B645">
        <v>2319136</v>
      </c>
      <c r="C645" t="s">
        <v>210</v>
      </c>
      <c r="D645" t="s">
        <v>35</v>
      </c>
      <c r="E645" t="s">
        <v>1550</v>
      </c>
      <c r="F645" t="s">
        <v>1550</v>
      </c>
      <c r="H645" t="s">
        <v>238</v>
      </c>
      <c r="I645" t="s">
        <v>214</v>
      </c>
      <c r="K645">
        <v>48</v>
      </c>
      <c r="L645">
        <v>58.7</v>
      </c>
      <c r="M645">
        <v>60.1</v>
      </c>
      <c r="N645">
        <v>18</v>
      </c>
      <c r="O645">
        <v>2</v>
      </c>
      <c r="P645">
        <v>3</v>
      </c>
      <c r="T645">
        <v>50000</v>
      </c>
      <c r="U645">
        <v>0.72</v>
      </c>
      <c r="V645">
        <v>235</v>
      </c>
      <c r="X645">
        <v>97</v>
      </c>
      <c r="AA645">
        <v>81</v>
      </c>
      <c r="AO645" s="3">
        <v>39207</v>
      </c>
      <c r="AP645" s="3">
        <v>43565</v>
      </c>
      <c r="AQ645" t="s">
        <v>239</v>
      </c>
      <c r="AR645" t="s">
        <v>1551</v>
      </c>
    </row>
    <row r="646" spans="1:44" hidden="1" x14ac:dyDescent="0.3">
      <c r="A646" t="b">
        <f>AND($H646="Heat Pump",$K646&lt;=Summary!$B$3)</f>
        <v>0</v>
      </c>
      <c r="B646">
        <v>2319085</v>
      </c>
      <c r="C646" t="s">
        <v>210</v>
      </c>
      <c r="D646" t="s">
        <v>35</v>
      </c>
      <c r="E646" t="s">
        <v>1552</v>
      </c>
      <c r="F646" t="s">
        <v>1552</v>
      </c>
      <c r="H646" t="s">
        <v>238</v>
      </c>
      <c r="I646" t="s">
        <v>218</v>
      </c>
      <c r="K646">
        <v>48</v>
      </c>
      <c r="L646">
        <v>58.7</v>
      </c>
      <c r="M646">
        <v>60.1</v>
      </c>
      <c r="N646">
        <v>18</v>
      </c>
      <c r="O646">
        <v>2</v>
      </c>
      <c r="P646">
        <v>3</v>
      </c>
      <c r="T646">
        <v>50000</v>
      </c>
      <c r="U646">
        <v>0.72</v>
      </c>
      <c r="V646">
        <v>235</v>
      </c>
      <c r="W646">
        <v>257.11159737420002</v>
      </c>
      <c r="X646">
        <v>97</v>
      </c>
      <c r="AA646">
        <v>81</v>
      </c>
      <c r="AO646" s="3">
        <v>39207</v>
      </c>
      <c r="AP646" s="3">
        <v>43565</v>
      </c>
      <c r="AQ646" t="s">
        <v>239</v>
      </c>
      <c r="AR646" t="s">
        <v>1553</v>
      </c>
    </row>
    <row r="647" spans="1:44" hidden="1" x14ac:dyDescent="0.3">
      <c r="A647" t="b">
        <f>AND($H647="Heat Pump",$K647&lt;=Summary!$B$3)</f>
        <v>0</v>
      </c>
      <c r="B647">
        <v>2317156</v>
      </c>
      <c r="C647" t="s">
        <v>210</v>
      </c>
      <c r="D647" t="s">
        <v>35</v>
      </c>
      <c r="E647" t="s">
        <v>254</v>
      </c>
      <c r="F647" t="s">
        <v>1554</v>
      </c>
      <c r="H647" t="s">
        <v>238</v>
      </c>
      <c r="I647" t="s">
        <v>214</v>
      </c>
      <c r="K647">
        <v>38</v>
      </c>
      <c r="L647">
        <v>59</v>
      </c>
      <c r="M647">
        <v>67</v>
      </c>
      <c r="N647">
        <v>20</v>
      </c>
      <c r="O647">
        <v>2</v>
      </c>
      <c r="T647">
        <v>42000</v>
      </c>
      <c r="U647">
        <v>0.7</v>
      </c>
      <c r="V647">
        <v>220</v>
      </c>
      <c r="X647">
        <v>76</v>
      </c>
      <c r="AA647">
        <v>77</v>
      </c>
      <c r="AO647" s="3">
        <v>41533</v>
      </c>
      <c r="AP647" s="3">
        <v>43565</v>
      </c>
      <c r="AQ647" t="s">
        <v>215</v>
      </c>
      <c r="AR647" t="s">
        <v>1555</v>
      </c>
    </row>
    <row r="648" spans="1:44" hidden="1" x14ac:dyDescent="0.3">
      <c r="A648" t="b">
        <f>AND($H648="Heat Pump",$K648&lt;=Summary!$B$3)</f>
        <v>0</v>
      </c>
      <c r="B648">
        <v>2317152</v>
      </c>
      <c r="C648" t="s">
        <v>210</v>
      </c>
      <c r="D648" t="s">
        <v>35</v>
      </c>
      <c r="E648" t="s">
        <v>254</v>
      </c>
      <c r="F648" t="s">
        <v>1556</v>
      </c>
      <c r="H648" t="s">
        <v>238</v>
      </c>
      <c r="I648" t="s">
        <v>214</v>
      </c>
      <c r="K648">
        <v>48</v>
      </c>
      <c r="L648">
        <v>57</v>
      </c>
      <c r="M648">
        <v>66</v>
      </c>
      <c r="N648">
        <v>22</v>
      </c>
      <c r="O648">
        <v>2</v>
      </c>
      <c r="T648">
        <v>42000</v>
      </c>
      <c r="U648">
        <v>0.65</v>
      </c>
      <c r="V648">
        <v>220</v>
      </c>
      <c r="X648">
        <v>71</v>
      </c>
      <c r="AA648">
        <v>78</v>
      </c>
      <c r="AO648" s="3">
        <v>41550</v>
      </c>
      <c r="AP648" s="3">
        <v>43565</v>
      </c>
      <c r="AQ648" t="s">
        <v>215</v>
      </c>
      <c r="AR648" t="s">
        <v>1557</v>
      </c>
    </row>
    <row r="649" spans="1:44" hidden="1" x14ac:dyDescent="0.3">
      <c r="A649" t="b">
        <f>AND($H649="Heat Pump",$K649&lt;=Summary!$B$3)</f>
        <v>0</v>
      </c>
      <c r="B649">
        <v>2323852</v>
      </c>
      <c r="C649" t="s">
        <v>1558</v>
      </c>
      <c r="D649" t="s">
        <v>1559</v>
      </c>
      <c r="E649" t="s">
        <v>1560</v>
      </c>
      <c r="F649" t="s">
        <v>1561</v>
      </c>
      <c r="H649" t="s">
        <v>213</v>
      </c>
      <c r="I649" t="s">
        <v>314</v>
      </c>
      <c r="K649">
        <v>4</v>
      </c>
      <c r="L649">
        <v>31.9</v>
      </c>
      <c r="M649">
        <v>37</v>
      </c>
      <c r="N649">
        <v>19.7</v>
      </c>
      <c r="O649">
        <v>3</v>
      </c>
      <c r="P649">
        <v>3</v>
      </c>
      <c r="T649">
        <v>199000</v>
      </c>
      <c r="U649">
        <v>0.92</v>
      </c>
      <c r="V649">
        <v>184</v>
      </c>
      <c r="Y649">
        <v>5.9</v>
      </c>
      <c r="Z649">
        <v>5.9</v>
      </c>
      <c r="AA649">
        <v>96</v>
      </c>
      <c r="AL649">
        <v>17</v>
      </c>
      <c r="AM649">
        <v>32</v>
      </c>
      <c r="AN649">
        <v>20</v>
      </c>
      <c r="AO649" s="3">
        <v>42899</v>
      </c>
      <c r="AP649" s="3">
        <v>43812</v>
      </c>
      <c r="AQ649" t="s">
        <v>215</v>
      </c>
      <c r="AR649" t="s">
        <v>1562</v>
      </c>
    </row>
    <row r="650" spans="1:44" hidden="1" x14ac:dyDescent="0.3">
      <c r="A650" t="b">
        <f>AND($H650="Heat Pump",$K650&lt;=Summary!$B$3)</f>
        <v>0</v>
      </c>
      <c r="B650">
        <v>2317676</v>
      </c>
      <c r="C650" t="s">
        <v>1558</v>
      </c>
      <c r="D650" t="s">
        <v>1559</v>
      </c>
      <c r="E650" t="s">
        <v>227</v>
      </c>
      <c r="F650" t="s">
        <v>1563</v>
      </c>
      <c r="H650" t="s">
        <v>224</v>
      </c>
      <c r="I650" t="s">
        <v>225</v>
      </c>
      <c r="K650">
        <v>49</v>
      </c>
      <c r="L650">
        <v>69</v>
      </c>
      <c r="N650">
        <v>22</v>
      </c>
      <c r="Q650">
        <v>4.5</v>
      </c>
      <c r="R650">
        <v>240</v>
      </c>
      <c r="S650">
        <v>1562</v>
      </c>
      <c r="T650">
        <v>0</v>
      </c>
      <c r="U650">
        <v>2.8</v>
      </c>
      <c r="X650">
        <v>66</v>
      </c>
      <c r="AA650">
        <v>100</v>
      </c>
      <c r="AO650" s="3">
        <v>42379</v>
      </c>
      <c r="AP650" s="3">
        <v>43557</v>
      </c>
      <c r="AQ650" t="s">
        <v>215</v>
      </c>
      <c r="AR650" t="s">
        <v>1564</v>
      </c>
    </row>
    <row r="651" spans="1:44" hidden="1" x14ac:dyDescent="0.3">
      <c r="A651" t="b">
        <f>AND($H651="Heat Pump",$K651&lt;=Summary!$B$3)</f>
        <v>0</v>
      </c>
      <c r="B651">
        <v>2323856</v>
      </c>
      <c r="C651" t="s">
        <v>1558</v>
      </c>
      <c r="D651" t="s">
        <v>1559</v>
      </c>
      <c r="E651" t="s">
        <v>1565</v>
      </c>
      <c r="F651" t="s">
        <v>1566</v>
      </c>
      <c r="H651" t="s">
        <v>238</v>
      </c>
      <c r="I651" t="s">
        <v>314</v>
      </c>
      <c r="K651">
        <v>112</v>
      </c>
      <c r="L651">
        <v>74</v>
      </c>
      <c r="M651">
        <v>10.5</v>
      </c>
      <c r="N651">
        <v>27</v>
      </c>
      <c r="O651">
        <v>3</v>
      </c>
      <c r="P651">
        <v>3</v>
      </c>
      <c r="T651">
        <v>100000</v>
      </c>
      <c r="U651">
        <v>0.9</v>
      </c>
      <c r="V651">
        <v>188</v>
      </c>
      <c r="X651">
        <v>178</v>
      </c>
      <c r="AA651">
        <v>96</v>
      </c>
      <c r="AO651" s="3">
        <v>39314</v>
      </c>
      <c r="AP651" s="3">
        <v>43445</v>
      </c>
      <c r="AQ651" t="s">
        <v>215</v>
      </c>
      <c r="AR651" t="s">
        <v>1567</v>
      </c>
    </row>
    <row r="652" spans="1:44" hidden="1" x14ac:dyDescent="0.3">
      <c r="A652" t="b">
        <f>AND($H652="Heat Pump",$K652&lt;=Summary!$B$3)</f>
        <v>0</v>
      </c>
      <c r="B652">
        <v>2323854</v>
      </c>
      <c r="C652" t="s">
        <v>1558</v>
      </c>
      <c r="D652" t="s">
        <v>1559</v>
      </c>
      <c r="E652" t="s">
        <v>1565</v>
      </c>
      <c r="F652" t="s">
        <v>1568</v>
      </c>
      <c r="H652" t="s">
        <v>238</v>
      </c>
      <c r="I652" t="s">
        <v>314</v>
      </c>
      <c r="K652">
        <v>53</v>
      </c>
      <c r="L652">
        <v>52</v>
      </c>
      <c r="M652">
        <v>5.2</v>
      </c>
      <c r="N652">
        <v>23</v>
      </c>
      <c r="O652">
        <v>3</v>
      </c>
      <c r="P652">
        <v>3</v>
      </c>
      <c r="T652">
        <v>100000</v>
      </c>
      <c r="U652">
        <v>0.89</v>
      </c>
      <c r="V652">
        <v>182</v>
      </c>
      <c r="X652">
        <v>187</v>
      </c>
      <c r="AA652">
        <v>99</v>
      </c>
      <c r="AO652" s="3">
        <v>39314</v>
      </c>
      <c r="AP652" s="3">
        <v>43445</v>
      </c>
      <c r="AQ652" t="s">
        <v>215</v>
      </c>
      <c r="AR652" t="s">
        <v>1569</v>
      </c>
    </row>
    <row r="653" spans="1:44" hidden="1" x14ac:dyDescent="0.3">
      <c r="A653" t="b">
        <f>AND($H653="Heat Pump",$K653&lt;=Summary!$B$3)</f>
        <v>0</v>
      </c>
      <c r="B653">
        <v>2323850</v>
      </c>
      <c r="C653" t="s">
        <v>1558</v>
      </c>
      <c r="D653" t="s">
        <v>1559</v>
      </c>
      <c r="E653" t="s">
        <v>1565</v>
      </c>
      <c r="F653" t="s">
        <v>1570</v>
      </c>
      <c r="H653" t="s">
        <v>238</v>
      </c>
      <c r="I653" t="s">
        <v>314</v>
      </c>
      <c r="K653">
        <v>75</v>
      </c>
      <c r="L653">
        <v>72</v>
      </c>
      <c r="M653">
        <v>7.8</v>
      </c>
      <c r="N653">
        <v>23</v>
      </c>
      <c r="O653">
        <v>3</v>
      </c>
      <c r="P653">
        <v>3</v>
      </c>
      <c r="T653">
        <v>100000</v>
      </c>
      <c r="U653">
        <v>0.93</v>
      </c>
      <c r="V653">
        <v>182</v>
      </c>
      <c r="X653">
        <v>132</v>
      </c>
      <c r="AA653">
        <v>99</v>
      </c>
      <c r="AO653" s="3">
        <v>39314</v>
      </c>
      <c r="AP653" s="3">
        <v>43445</v>
      </c>
      <c r="AQ653" t="s">
        <v>215</v>
      </c>
      <c r="AR653" t="s">
        <v>1571</v>
      </c>
    </row>
    <row r="654" spans="1:44" hidden="1" x14ac:dyDescent="0.3">
      <c r="A654" t="b">
        <f>AND($H654="Heat Pump",$K654&lt;=Summary!$B$3)</f>
        <v>0</v>
      </c>
      <c r="B654">
        <v>2323846</v>
      </c>
      <c r="C654" t="s">
        <v>1558</v>
      </c>
      <c r="D654" t="s">
        <v>1559</v>
      </c>
      <c r="E654" t="s">
        <v>1572</v>
      </c>
      <c r="F654" t="s">
        <v>1573</v>
      </c>
      <c r="H654" t="s">
        <v>238</v>
      </c>
      <c r="I654" t="s">
        <v>314</v>
      </c>
      <c r="K654">
        <v>48</v>
      </c>
      <c r="L654">
        <v>44.7</v>
      </c>
      <c r="M654">
        <v>6.8</v>
      </c>
      <c r="N654">
        <v>23</v>
      </c>
      <c r="O654">
        <v>2</v>
      </c>
      <c r="P654">
        <v>2</v>
      </c>
      <c r="T654">
        <v>76000</v>
      </c>
      <c r="U654">
        <v>0.9</v>
      </c>
      <c r="V654">
        <v>188</v>
      </c>
      <c r="X654">
        <v>154</v>
      </c>
      <c r="AA654">
        <v>96</v>
      </c>
      <c r="AO654" s="3">
        <v>41426</v>
      </c>
      <c r="AP654" s="3">
        <v>43445</v>
      </c>
      <c r="AQ654" t="s">
        <v>215</v>
      </c>
      <c r="AR654" t="s">
        <v>1574</v>
      </c>
    </row>
    <row r="655" spans="1:44" hidden="1" x14ac:dyDescent="0.3">
      <c r="A655" t="b">
        <f>AND($H655="Heat Pump",$K655&lt;=Summary!$B$3)</f>
        <v>0</v>
      </c>
      <c r="B655">
        <v>2323844</v>
      </c>
      <c r="C655" t="s">
        <v>1558</v>
      </c>
      <c r="D655" t="s">
        <v>1559</v>
      </c>
      <c r="E655" t="s">
        <v>1572</v>
      </c>
      <c r="F655" t="s">
        <v>1575</v>
      </c>
      <c r="H655" t="s">
        <v>238</v>
      </c>
      <c r="I655" t="s">
        <v>314</v>
      </c>
      <c r="K655">
        <v>58</v>
      </c>
      <c r="L655">
        <v>56.6</v>
      </c>
      <c r="M655">
        <v>6.8</v>
      </c>
      <c r="N655">
        <v>23</v>
      </c>
      <c r="O655">
        <v>2</v>
      </c>
      <c r="P655">
        <v>2</v>
      </c>
      <c r="T655">
        <v>76000</v>
      </c>
      <c r="U655">
        <v>0.88</v>
      </c>
      <c r="V655">
        <v>192</v>
      </c>
      <c r="X655">
        <v>157</v>
      </c>
      <c r="AA655">
        <v>97</v>
      </c>
      <c r="AO655" s="3">
        <v>41426</v>
      </c>
      <c r="AP655" s="3">
        <v>43445</v>
      </c>
      <c r="AQ655" t="s">
        <v>215</v>
      </c>
      <c r="AR655" t="s">
        <v>1576</v>
      </c>
    </row>
    <row r="656" spans="1:44" hidden="1" x14ac:dyDescent="0.3">
      <c r="A656" t="b">
        <f>AND($H656="Heat Pump",$K656&lt;=Summary!$B$3)</f>
        <v>0</v>
      </c>
      <c r="B656">
        <v>2323842</v>
      </c>
      <c r="C656" t="s">
        <v>1558</v>
      </c>
      <c r="D656" t="s">
        <v>1559</v>
      </c>
      <c r="E656" t="s">
        <v>1572</v>
      </c>
      <c r="F656" t="s">
        <v>1577</v>
      </c>
      <c r="H656" t="s">
        <v>238</v>
      </c>
      <c r="I656" t="s">
        <v>314</v>
      </c>
      <c r="K656">
        <v>77</v>
      </c>
      <c r="L656">
        <v>69</v>
      </c>
      <c r="M656">
        <v>6.8</v>
      </c>
      <c r="N656">
        <v>23</v>
      </c>
      <c r="O656">
        <v>2</v>
      </c>
      <c r="P656">
        <v>2</v>
      </c>
      <c r="T656">
        <v>76000</v>
      </c>
      <c r="U656">
        <v>0.87</v>
      </c>
      <c r="V656">
        <v>195</v>
      </c>
      <c r="X656">
        <v>206</v>
      </c>
      <c r="AA656">
        <v>94</v>
      </c>
      <c r="AO656" s="3">
        <v>41426</v>
      </c>
      <c r="AP656" s="3">
        <v>43445</v>
      </c>
      <c r="AQ656" t="s">
        <v>215</v>
      </c>
      <c r="AR656" t="s">
        <v>1578</v>
      </c>
    </row>
    <row r="657" spans="1:44" hidden="1" x14ac:dyDescent="0.3">
      <c r="A657" t="b">
        <f>AND($H657="Heat Pump",$K657&lt;=Summary!$B$3)</f>
        <v>0</v>
      </c>
      <c r="B657">
        <v>2323840</v>
      </c>
      <c r="C657" t="s">
        <v>1558</v>
      </c>
      <c r="D657" t="s">
        <v>1559</v>
      </c>
      <c r="E657" t="s">
        <v>1560</v>
      </c>
      <c r="F657" t="s">
        <v>1579</v>
      </c>
      <c r="H657" t="s">
        <v>213</v>
      </c>
      <c r="I657" t="s">
        <v>314</v>
      </c>
      <c r="K657">
        <v>2</v>
      </c>
      <c r="L657">
        <v>29.9</v>
      </c>
      <c r="M657">
        <v>34.200000000000003</v>
      </c>
      <c r="N657">
        <v>17.3</v>
      </c>
      <c r="O657">
        <v>3</v>
      </c>
      <c r="P657">
        <v>3</v>
      </c>
      <c r="T657">
        <v>150000</v>
      </c>
      <c r="U657">
        <v>0.94</v>
      </c>
      <c r="V657">
        <v>180</v>
      </c>
      <c r="Y657">
        <v>4.4000000000000004</v>
      </c>
      <c r="Z657">
        <v>4.4000000000000004</v>
      </c>
      <c r="AA657">
        <v>97</v>
      </c>
      <c r="AL657">
        <v>15.4</v>
      </c>
      <c r="AM657">
        <v>29.9</v>
      </c>
      <c r="AN657">
        <v>17.3</v>
      </c>
      <c r="AO657" s="3">
        <v>42803</v>
      </c>
      <c r="AP657" s="3">
        <v>43445</v>
      </c>
      <c r="AQ657" t="s">
        <v>215</v>
      </c>
      <c r="AR657" t="s">
        <v>1580</v>
      </c>
    </row>
    <row r="658" spans="1:44" hidden="1" x14ac:dyDescent="0.3">
      <c r="A658" t="b">
        <f>AND($H658="Heat Pump",$K658&lt;=Summary!$B$3)</f>
        <v>0</v>
      </c>
      <c r="B658">
        <v>2323838</v>
      </c>
      <c r="C658" t="s">
        <v>1558</v>
      </c>
      <c r="D658" t="s">
        <v>1559</v>
      </c>
      <c r="E658" t="s">
        <v>1560</v>
      </c>
      <c r="F658" t="s">
        <v>1581</v>
      </c>
      <c r="H658" t="s">
        <v>213</v>
      </c>
      <c r="I658" t="s">
        <v>314</v>
      </c>
      <c r="K658">
        <v>4</v>
      </c>
      <c r="L658">
        <v>31.9</v>
      </c>
      <c r="M658">
        <v>36.299999999999997</v>
      </c>
      <c r="N658">
        <v>19.7</v>
      </c>
      <c r="O658">
        <v>3</v>
      </c>
      <c r="P658">
        <v>3</v>
      </c>
      <c r="T658">
        <v>199000</v>
      </c>
      <c r="U658">
        <v>0.92</v>
      </c>
      <c r="V658">
        <v>184</v>
      </c>
      <c r="Y658">
        <v>5.8</v>
      </c>
      <c r="Z658">
        <v>5.8</v>
      </c>
      <c r="AA658">
        <v>95</v>
      </c>
      <c r="AL658">
        <v>16.8</v>
      </c>
      <c r="AM658">
        <v>31.9</v>
      </c>
      <c r="AN658">
        <v>19.7</v>
      </c>
      <c r="AO658" s="3">
        <v>42668</v>
      </c>
      <c r="AP658" s="3">
        <v>43445</v>
      </c>
      <c r="AQ658" t="s">
        <v>215</v>
      </c>
      <c r="AR658" t="s">
        <v>1582</v>
      </c>
    </row>
    <row r="659" spans="1:44" hidden="1" x14ac:dyDescent="0.3">
      <c r="A659" t="b">
        <f>AND($H659="Heat Pump",$K659&lt;=Summary!$B$3)</f>
        <v>0</v>
      </c>
      <c r="B659">
        <v>2323848</v>
      </c>
      <c r="C659" t="s">
        <v>1558</v>
      </c>
      <c r="D659" t="s">
        <v>1559</v>
      </c>
      <c r="E659" t="s">
        <v>1560</v>
      </c>
      <c r="F659" t="s">
        <v>1583</v>
      </c>
      <c r="H659" t="s">
        <v>238</v>
      </c>
      <c r="I659" t="s">
        <v>314</v>
      </c>
      <c r="K659">
        <v>20</v>
      </c>
      <c r="L659">
        <v>44.7</v>
      </c>
      <c r="M659">
        <v>11</v>
      </c>
      <c r="N659">
        <v>21</v>
      </c>
      <c r="O659">
        <v>3</v>
      </c>
      <c r="T659">
        <v>75000</v>
      </c>
      <c r="U659">
        <v>0.88</v>
      </c>
      <c r="X659">
        <v>127</v>
      </c>
      <c r="AA659">
        <v>98</v>
      </c>
      <c r="AO659" s="3">
        <v>42788</v>
      </c>
      <c r="AP659" s="3">
        <v>43445</v>
      </c>
      <c r="AQ659" t="s">
        <v>215</v>
      </c>
      <c r="AR659" t="s">
        <v>1584</v>
      </c>
    </row>
    <row r="660" spans="1:44" hidden="1" x14ac:dyDescent="0.3">
      <c r="A660" t="b">
        <f>AND($H660="Heat Pump",$K660&lt;=Summary!$B$3)</f>
        <v>0</v>
      </c>
      <c r="B660">
        <v>2323818</v>
      </c>
      <c r="C660" t="s">
        <v>1558</v>
      </c>
      <c r="D660" t="s">
        <v>1559</v>
      </c>
      <c r="E660" t="s">
        <v>1560</v>
      </c>
      <c r="F660" t="s">
        <v>1585</v>
      </c>
      <c r="H660" t="s">
        <v>238</v>
      </c>
      <c r="I660" t="s">
        <v>314</v>
      </c>
      <c r="K660">
        <v>20</v>
      </c>
      <c r="L660">
        <v>44.7</v>
      </c>
      <c r="M660">
        <v>11</v>
      </c>
      <c r="N660">
        <v>21</v>
      </c>
      <c r="O660">
        <v>3</v>
      </c>
      <c r="P660">
        <v>3</v>
      </c>
      <c r="T660">
        <v>76000</v>
      </c>
      <c r="U660">
        <v>0.89</v>
      </c>
      <c r="V660">
        <v>190</v>
      </c>
      <c r="X660">
        <v>131</v>
      </c>
      <c r="AA660">
        <v>96</v>
      </c>
      <c r="AO660" s="3">
        <v>42878</v>
      </c>
      <c r="AP660" s="3">
        <v>43445</v>
      </c>
      <c r="AQ660" t="s">
        <v>215</v>
      </c>
      <c r="AR660" t="s">
        <v>1586</v>
      </c>
    </row>
    <row r="661" spans="1:44" hidden="1" x14ac:dyDescent="0.3">
      <c r="A661" t="b">
        <f>AND($H661="Heat Pump",$K661&lt;=Summary!$B$3)</f>
        <v>0</v>
      </c>
      <c r="B661">
        <v>2317703</v>
      </c>
      <c r="C661" t="s">
        <v>1558</v>
      </c>
      <c r="D661" t="s">
        <v>1559</v>
      </c>
      <c r="E661" t="s">
        <v>1560</v>
      </c>
      <c r="F661" t="s">
        <v>1587</v>
      </c>
      <c r="H661" t="s">
        <v>238</v>
      </c>
      <c r="I661" t="s">
        <v>314</v>
      </c>
      <c r="K661">
        <v>39</v>
      </c>
      <c r="L661">
        <v>40</v>
      </c>
      <c r="M661">
        <v>11</v>
      </c>
      <c r="N661">
        <v>21</v>
      </c>
      <c r="O661">
        <v>3</v>
      </c>
      <c r="T661">
        <v>100000</v>
      </c>
      <c r="U661">
        <v>0.87</v>
      </c>
      <c r="X661">
        <v>190</v>
      </c>
      <c r="AA661">
        <v>96</v>
      </c>
      <c r="AL661">
        <v>17</v>
      </c>
      <c r="AM661">
        <v>32</v>
      </c>
      <c r="AN661">
        <v>20</v>
      </c>
      <c r="AO661" s="3">
        <v>42961</v>
      </c>
      <c r="AP661" s="3">
        <v>43565</v>
      </c>
      <c r="AQ661" t="s">
        <v>215</v>
      </c>
      <c r="AR661" t="s">
        <v>1588</v>
      </c>
    </row>
    <row r="662" spans="1:44" hidden="1" x14ac:dyDescent="0.3">
      <c r="A662" t="b">
        <f>AND($H662="Heat Pump",$K662&lt;=Summary!$B$3)</f>
        <v>0</v>
      </c>
      <c r="B662">
        <v>2323858</v>
      </c>
      <c r="C662" t="s">
        <v>1558</v>
      </c>
      <c r="D662" t="s">
        <v>1559</v>
      </c>
      <c r="E662" t="s">
        <v>1560</v>
      </c>
      <c r="F662" t="s">
        <v>1589</v>
      </c>
      <c r="H662" t="s">
        <v>238</v>
      </c>
      <c r="I662" t="s">
        <v>314</v>
      </c>
      <c r="K662">
        <v>39</v>
      </c>
      <c r="L662">
        <v>63</v>
      </c>
      <c r="M662">
        <v>58.6</v>
      </c>
      <c r="N662">
        <v>22</v>
      </c>
      <c r="O662">
        <v>3</v>
      </c>
      <c r="P662">
        <v>3</v>
      </c>
      <c r="T662">
        <v>75000</v>
      </c>
      <c r="U662">
        <v>0.9</v>
      </c>
      <c r="V662">
        <v>188</v>
      </c>
      <c r="X662">
        <v>172</v>
      </c>
      <c r="AA662">
        <v>97</v>
      </c>
      <c r="AO662" s="3">
        <v>42916</v>
      </c>
      <c r="AP662" s="3">
        <v>43565</v>
      </c>
      <c r="AQ662" t="s">
        <v>215</v>
      </c>
      <c r="AR662" t="s">
        <v>1590</v>
      </c>
    </row>
    <row r="663" spans="1:44" hidden="1" x14ac:dyDescent="0.3">
      <c r="A663" t="b">
        <f>AND($H663="Heat Pump",$K663&lt;=Summary!$B$3)</f>
        <v>0</v>
      </c>
      <c r="B663">
        <v>2323831</v>
      </c>
      <c r="C663" t="s">
        <v>1558</v>
      </c>
      <c r="D663" t="s">
        <v>1559</v>
      </c>
      <c r="E663" t="s">
        <v>1591</v>
      </c>
      <c r="F663" t="s">
        <v>1592</v>
      </c>
      <c r="H663" t="s">
        <v>213</v>
      </c>
      <c r="I663" t="s">
        <v>314</v>
      </c>
      <c r="K663">
        <v>1</v>
      </c>
      <c r="L663">
        <v>27.6</v>
      </c>
      <c r="M663">
        <v>27.6</v>
      </c>
      <c r="N663">
        <v>14.8</v>
      </c>
      <c r="O663">
        <v>3</v>
      </c>
      <c r="T663">
        <v>150000</v>
      </c>
      <c r="U663">
        <v>0.93</v>
      </c>
      <c r="V663">
        <v>180</v>
      </c>
      <c r="Y663">
        <v>4.5</v>
      </c>
      <c r="Z663">
        <v>4.5</v>
      </c>
      <c r="AA663">
        <v>95</v>
      </c>
      <c r="AL663">
        <v>13</v>
      </c>
      <c r="AM663">
        <v>28</v>
      </c>
      <c r="AN663">
        <v>17</v>
      </c>
      <c r="AO663" s="3">
        <v>42937</v>
      </c>
      <c r="AP663" s="3">
        <v>43445</v>
      </c>
      <c r="AQ663" t="s">
        <v>215</v>
      </c>
      <c r="AR663" t="s">
        <v>1593</v>
      </c>
    </row>
    <row r="664" spans="1:44" hidden="1" x14ac:dyDescent="0.3">
      <c r="A664" t="b">
        <f>AND($H664="Heat Pump",$K664&lt;=Summary!$B$3)</f>
        <v>0</v>
      </c>
      <c r="B664">
        <v>2323819</v>
      </c>
      <c r="C664" t="s">
        <v>1558</v>
      </c>
      <c r="D664" t="s">
        <v>1559</v>
      </c>
      <c r="E664" t="s">
        <v>1591</v>
      </c>
      <c r="F664" t="s">
        <v>1594</v>
      </c>
      <c r="H664" t="s">
        <v>213</v>
      </c>
      <c r="I664" t="s">
        <v>314</v>
      </c>
      <c r="K664">
        <v>1</v>
      </c>
      <c r="L664">
        <v>27.6</v>
      </c>
      <c r="M664">
        <v>27.6</v>
      </c>
      <c r="N664">
        <v>12.6</v>
      </c>
      <c r="O664">
        <v>3</v>
      </c>
      <c r="T664">
        <v>199000</v>
      </c>
      <c r="U664">
        <v>0.96</v>
      </c>
      <c r="V664">
        <v>51</v>
      </c>
      <c r="Y664">
        <v>5.9</v>
      </c>
      <c r="Z664">
        <v>5.9</v>
      </c>
      <c r="AA664">
        <v>99</v>
      </c>
      <c r="AL664">
        <v>15</v>
      </c>
      <c r="AM664">
        <v>28</v>
      </c>
      <c r="AN664">
        <v>17</v>
      </c>
      <c r="AO664" s="3">
        <v>41665</v>
      </c>
      <c r="AP664" s="3">
        <v>43445</v>
      </c>
      <c r="AQ664" t="s">
        <v>215</v>
      </c>
      <c r="AR664" t="s">
        <v>1595</v>
      </c>
    </row>
    <row r="665" spans="1:44" hidden="1" x14ac:dyDescent="0.3">
      <c r="A665" t="b">
        <f>AND($H665="Heat Pump",$K665&lt;=Summary!$B$3)</f>
        <v>0</v>
      </c>
      <c r="B665">
        <v>2323822</v>
      </c>
      <c r="C665" t="s">
        <v>1558</v>
      </c>
      <c r="D665" t="s">
        <v>1559</v>
      </c>
      <c r="E665" t="s">
        <v>1591</v>
      </c>
      <c r="F665" t="s">
        <v>1596</v>
      </c>
      <c r="H665" t="s">
        <v>213</v>
      </c>
      <c r="I665" t="s">
        <v>314</v>
      </c>
      <c r="K665">
        <v>1</v>
      </c>
      <c r="L665">
        <v>27.6</v>
      </c>
      <c r="M665">
        <v>27.6</v>
      </c>
      <c r="N665">
        <v>12.6</v>
      </c>
      <c r="O665">
        <v>3</v>
      </c>
      <c r="P665">
        <v>3</v>
      </c>
      <c r="T665">
        <v>199000</v>
      </c>
      <c r="U665">
        <v>0.93</v>
      </c>
      <c r="V665">
        <v>158</v>
      </c>
      <c r="Y665">
        <v>5.9</v>
      </c>
      <c r="Z665">
        <v>5.9</v>
      </c>
      <c r="AA665">
        <v>96</v>
      </c>
      <c r="AL665">
        <v>15</v>
      </c>
      <c r="AM665">
        <v>28</v>
      </c>
      <c r="AN665">
        <v>17</v>
      </c>
      <c r="AO665" s="3">
        <v>42248</v>
      </c>
      <c r="AP665" s="3">
        <v>43445</v>
      </c>
      <c r="AQ665" t="s">
        <v>215</v>
      </c>
      <c r="AR665" t="s">
        <v>1597</v>
      </c>
    </row>
    <row r="666" spans="1:44" hidden="1" x14ac:dyDescent="0.3">
      <c r="A666" t="b">
        <f>AND($H666="Heat Pump",$K666&lt;=Summary!$B$3)</f>
        <v>0</v>
      </c>
      <c r="B666">
        <v>2323825</v>
      </c>
      <c r="C666" t="s">
        <v>1558</v>
      </c>
      <c r="D666" t="s">
        <v>1559</v>
      </c>
      <c r="E666" t="s">
        <v>1591</v>
      </c>
      <c r="F666" t="s">
        <v>1598</v>
      </c>
      <c r="H666" t="s">
        <v>213</v>
      </c>
      <c r="I666" t="s">
        <v>314</v>
      </c>
      <c r="K666">
        <v>1</v>
      </c>
      <c r="L666">
        <v>27.6</v>
      </c>
      <c r="M666">
        <v>27.6</v>
      </c>
      <c r="N666">
        <v>12.6</v>
      </c>
      <c r="O666">
        <v>3</v>
      </c>
      <c r="P666">
        <v>3</v>
      </c>
      <c r="T666">
        <v>199000</v>
      </c>
      <c r="U666">
        <v>0.93</v>
      </c>
      <c r="V666">
        <v>158</v>
      </c>
      <c r="Y666">
        <v>5.9</v>
      </c>
      <c r="Z666">
        <v>5.9</v>
      </c>
      <c r="AA666">
        <v>96</v>
      </c>
      <c r="AL666">
        <v>15</v>
      </c>
      <c r="AM666">
        <v>28</v>
      </c>
      <c r="AN666">
        <v>17</v>
      </c>
      <c r="AO666" s="3">
        <v>42248</v>
      </c>
      <c r="AP666" s="3">
        <v>43445</v>
      </c>
      <c r="AQ666" t="s">
        <v>215</v>
      </c>
      <c r="AR666" t="s">
        <v>1599</v>
      </c>
    </row>
    <row r="667" spans="1:44" hidden="1" x14ac:dyDescent="0.3">
      <c r="A667" t="b">
        <f>AND($H667="Heat Pump",$K667&lt;=Summary!$B$3)</f>
        <v>0</v>
      </c>
      <c r="B667">
        <v>2323836</v>
      </c>
      <c r="C667" t="s">
        <v>1558</v>
      </c>
      <c r="D667" t="s">
        <v>1559</v>
      </c>
      <c r="E667" t="s">
        <v>1591</v>
      </c>
      <c r="F667" t="s">
        <v>1600</v>
      </c>
      <c r="H667" t="s">
        <v>213</v>
      </c>
      <c r="I667" t="s">
        <v>314</v>
      </c>
      <c r="K667">
        <v>1</v>
      </c>
      <c r="L667">
        <v>27.6</v>
      </c>
      <c r="M667">
        <v>27.6</v>
      </c>
      <c r="N667">
        <v>14.8</v>
      </c>
      <c r="O667">
        <v>3</v>
      </c>
      <c r="P667">
        <v>3</v>
      </c>
      <c r="T667">
        <v>150000</v>
      </c>
      <c r="U667">
        <v>0.93</v>
      </c>
      <c r="V667">
        <v>182</v>
      </c>
      <c r="Y667">
        <v>4.5</v>
      </c>
      <c r="Z667">
        <v>4.5</v>
      </c>
      <c r="AA667">
        <v>95</v>
      </c>
      <c r="AL667">
        <v>13</v>
      </c>
      <c r="AM667">
        <v>28</v>
      </c>
      <c r="AN667">
        <v>17</v>
      </c>
      <c r="AO667" s="3">
        <v>42937</v>
      </c>
      <c r="AP667" s="3">
        <v>43445</v>
      </c>
      <c r="AQ667" t="s">
        <v>215</v>
      </c>
      <c r="AR667" t="s">
        <v>1601</v>
      </c>
    </row>
    <row r="668" spans="1:44" hidden="1" x14ac:dyDescent="0.3">
      <c r="A668" t="b">
        <f>AND($H668="Heat Pump",$K668&lt;=Summary!$B$3)</f>
        <v>0</v>
      </c>
      <c r="B668">
        <v>2323828</v>
      </c>
      <c r="C668" t="s">
        <v>1558</v>
      </c>
      <c r="D668" t="s">
        <v>1559</v>
      </c>
      <c r="E668" t="s">
        <v>1591</v>
      </c>
      <c r="F668" t="s">
        <v>1602</v>
      </c>
      <c r="H668" t="s">
        <v>213</v>
      </c>
      <c r="I668" t="s">
        <v>314</v>
      </c>
      <c r="K668">
        <v>1</v>
      </c>
      <c r="L668">
        <v>27.6</v>
      </c>
      <c r="M668">
        <v>27.6</v>
      </c>
      <c r="N668">
        <v>12.6</v>
      </c>
      <c r="O668">
        <v>3</v>
      </c>
      <c r="P668">
        <v>3</v>
      </c>
      <c r="T668">
        <v>199000</v>
      </c>
      <c r="U668">
        <v>0.96</v>
      </c>
      <c r="V668">
        <v>153</v>
      </c>
      <c r="Y668">
        <v>5.9</v>
      </c>
      <c r="Z668">
        <v>5.9</v>
      </c>
      <c r="AA668">
        <v>99</v>
      </c>
      <c r="AL668">
        <v>15</v>
      </c>
      <c r="AM668">
        <v>28</v>
      </c>
      <c r="AN668">
        <v>17</v>
      </c>
      <c r="AO668" s="3">
        <v>42248</v>
      </c>
      <c r="AP668" s="3">
        <v>43445</v>
      </c>
      <c r="AQ668" t="s">
        <v>215</v>
      </c>
      <c r="AR668" t="s">
        <v>1603</v>
      </c>
    </row>
    <row r="669" spans="1:44" hidden="1" x14ac:dyDescent="0.3">
      <c r="A669" t="b">
        <f>AND($H669="Heat Pump",$K669&lt;=Summary!$B$3)</f>
        <v>0</v>
      </c>
      <c r="B669">
        <v>2317677</v>
      </c>
      <c r="C669" t="s">
        <v>1558</v>
      </c>
      <c r="D669" t="s">
        <v>1604</v>
      </c>
      <c r="E669" t="s">
        <v>227</v>
      </c>
      <c r="F669" t="s">
        <v>1605</v>
      </c>
      <c r="H669" t="s">
        <v>224</v>
      </c>
      <c r="I669" t="s">
        <v>225</v>
      </c>
      <c r="K669">
        <v>49</v>
      </c>
      <c r="L669">
        <v>69</v>
      </c>
      <c r="N669">
        <v>22</v>
      </c>
      <c r="Q669">
        <v>4.5</v>
      </c>
      <c r="R669">
        <v>240</v>
      </c>
      <c r="S669">
        <v>1562</v>
      </c>
      <c r="T669">
        <v>0</v>
      </c>
      <c r="U669">
        <v>2.8</v>
      </c>
      <c r="X669">
        <v>66</v>
      </c>
      <c r="AA669">
        <v>100</v>
      </c>
      <c r="AO669" s="3">
        <v>42379</v>
      </c>
      <c r="AP669" s="3">
        <v>43557</v>
      </c>
      <c r="AQ669" t="s">
        <v>215</v>
      </c>
      <c r="AR669" t="s">
        <v>1606</v>
      </c>
    </row>
    <row r="670" spans="1:44" hidden="1" x14ac:dyDescent="0.3">
      <c r="A670" t="b">
        <f>AND($H670="Heat Pump",$K670&lt;=Summary!$B$3)</f>
        <v>0</v>
      </c>
      <c r="B670">
        <v>2323855</v>
      </c>
      <c r="C670" t="s">
        <v>1558</v>
      </c>
      <c r="D670" t="s">
        <v>1604</v>
      </c>
      <c r="E670" t="s">
        <v>1607</v>
      </c>
      <c r="F670" t="s">
        <v>1608</v>
      </c>
      <c r="H670" t="s">
        <v>238</v>
      </c>
      <c r="I670" t="s">
        <v>314</v>
      </c>
      <c r="K670">
        <v>53</v>
      </c>
      <c r="L670">
        <v>52</v>
      </c>
      <c r="M670">
        <v>5.2</v>
      </c>
      <c r="N670">
        <v>23</v>
      </c>
      <c r="O670">
        <v>3</v>
      </c>
      <c r="P670">
        <v>3</v>
      </c>
      <c r="T670">
        <v>100000</v>
      </c>
      <c r="U670">
        <v>0.89</v>
      </c>
      <c r="V670">
        <v>183</v>
      </c>
      <c r="X670">
        <v>187</v>
      </c>
      <c r="AA670">
        <v>99</v>
      </c>
      <c r="AO670" s="3">
        <v>39314</v>
      </c>
      <c r="AP670" s="3">
        <v>43445</v>
      </c>
      <c r="AQ670" t="s">
        <v>215</v>
      </c>
      <c r="AR670" t="s">
        <v>1609</v>
      </c>
    </row>
    <row r="671" spans="1:44" hidden="1" x14ac:dyDescent="0.3">
      <c r="A671" t="b">
        <f>AND($H671="Heat Pump",$K671&lt;=Summary!$B$3)</f>
        <v>0</v>
      </c>
      <c r="B671">
        <v>2323851</v>
      </c>
      <c r="C671" t="s">
        <v>1558</v>
      </c>
      <c r="D671" t="s">
        <v>1604</v>
      </c>
      <c r="E671" t="s">
        <v>1607</v>
      </c>
      <c r="F671" t="s">
        <v>1610</v>
      </c>
      <c r="H671" t="s">
        <v>238</v>
      </c>
      <c r="I671" t="s">
        <v>314</v>
      </c>
      <c r="K671">
        <v>75</v>
      </c>
      <c r="L671">
        <v>72</v>
      </c>
      <c r="M671">
        <v>7.8</v>
      </c>
      <c r="N671">
        <v>27</v>
      </c>
      <c r="O671">
        <v>3</v>
      </c>
      <c r="P671">
        <v>3</v>
      </c>
      <c r="T671">
        <v>100000</v>
      </c>
      <c r="U671">
        <v>0.93</v>
      </c>
      <c r="V671">
        <v>182</v>
      </c>
      <c r="X671">
        <v>132</v>
      </c>
      <c r="AA671">
        <v>99</v>
      </c>
      <c r="AO671" s="3">
        <v>39314</v>
      </c>
      <c r="AP671" s="3">
        <v>43445</v>
      </c>
      <c r="AQ671" t="s">
        <v>215</v>
      </c>
      <c r="AR671" t="s">
        <v>1611</v>
      </c>
    </row>
    <row r="672" spans="1:44" hidden="1" x14ac:dyDescent="0.3">
      <c r="A672" t="b">
        <f>AND($H672="Heat Pump",$K672&lt;=Summary!$B$3)</f>
        <v>0</v>
      </c>
      <c r="B672">
        <v>2323857</v>
      </c>
      <c r="C672" t="s">
        <v>1558</v>
      </c>
      <c r="D672" t="s">
        <v>1604</v>
      </c>
      <c r="E672" t="s">
        <v>1607</v>
      </c>
      <c r="F672" t="s">
        <v>1612</v>
      </c>
      <c r="H672" t="s">
        <v>238</v>
      </c>
      <c r="I672" t="s">
        <v>314</v>
      </c>
      <c r="K672">
        <v>112</v>
      </c>
      <c r="L672">
        <v>74</v>
      </c>
      <c r="M672">
        <v>10.5</v>
      </c>
      <c r="N672">
        <v>23</v>
      </c>
      <c r="O672">
        <v>3</v>
      </c>
      <c r="P672">
        <v>3</v>
      </c>
      <c r="T672">
        <v>100000</v>
      </c>
      <c r="U672">
        <v>0.9</v>
      </c>
      <c r="V672">
        <v>188</v>
      </c>
      <c r="X672">
        <v>178</v>
      </c>
      <c r="AA672">
        <v>96</v>
      </c>
      <c r="AO672" s="3">
        <v>39314</v>
      </c>
      <c r="AP672" s="3">
        <v>43445</v>
      </c>
      <c r="AQ672" t="s">
        <v>215</v>
      </c>
      <c r="AR672" t="s">
        <v>1613</v>
      </c>
    </row>
    <row r="673" spans="1:44" hidden="1" x14ac:dyDescent="0.3">
      <c r="A673" t="b">
        <f>AND($H673="Heat Pump",$K673&lt;=Summary!$B$3)</f>
        <v>0</v>
      </c>
      <c r="B673">
        <v>2323853</v>
      </c>
      <c r="C673" t="s">
        <v>1558</v>
      </c>
      <c r="D673" t="s">
        <v>1604</v>
      </c>
      <c r="E673" t="s">
        <v>1614</v>
      </c>
      <c r="F673" t="s">
        <v>1615</v>
      </c>
      <c r="H673" t="s">
        <v>213</v>
      </c>
      <c r="I673" t="s">
        <v>314</v>
      </c>
      <c r="K673">
        <v>4</v>
      </c>
      <c r="L673">
        <v>31.9</v>
      </c>
      <c r="M673">
        <v>37</v>
      </c>
      <c r="N673">
        <v>19.7</v>
      </c>
      <c r="O673">
        <v>3</v>
      </c>
      <c r="P673">
        <v>3</v>
      </c>
      <c r="T673">
        <v>199000</v>
      </c>
      <c r="U673">
        <v>0.92</v>
      </c>
      <c r="V673">
        <v>185</v>
      </c>
      <c r="Y673">
        <v>5.9</v>
      </c>
      <c r="Z673">
        <v>5.9</v>
      </c>
      <c r="AA673">
        <v>96</v>
      </c>
      <c r="AL673">
        <v>17</v>
      </c>
      <c r="AM673">
        <v>32</v>
      </c>
      <c r="AN673">
        <v>20</v>
      </c>
      <c r="AO673" s="3">
        <v>42899</v>
      </c>
      <c r="AP673" s="3">
        <v>43445</v>
      </c>
      <c r="AQ673" t="s">
        <v>215</v>
      </c>
      <c r="AR673" t="s">
        <v>1616</v>
      </c>
    </row>
    <row r="674" spans="1:44" hidden="1" x14ac:dyDescent="0.3">
      <c r="A674" t="b">
        <f>AND($H674="Heat Pump",$K674&lt;=Summary!$B$3)</f>
        <v>0</v>
      </c>
      <c r="B674">
        <v>2323847</v>
      </c>
      <c r="C674" t="s">
        <v>1558</v>
      </c>
      <c r="D674" t="s">
        <v>1604</v>
      </c>
      <c r="E674" t="s">
        <v>1607</v>
      </c>
      <c r="F674" t="s">
        <v>1617</v>
      </c>
      <c r="H674" t="s">
        <v>238</v>
      </c>
      <c r="I674" t="s">
        <v>314</v>
      </c>
      <c r="K674">
        <v>48</v>
      </c>
      <c r="L674">
        <v>44.7</v>
      </c>
      <c r="M674">
        <v>6.8</v>
      </c>
      <c r="N674">
        <v>23</v>
      </c>
      <c r="O674">
        <v>3</v>
      </c>
      <c r="P674">
        <v>3</v>
      </c>
      <c r="T674">
        <v>76000</v>
      </c>
      <c r="U674">
        <v>0.9</v>
      </c>
      <c r="V674">
        <v>188</v>
      </c>
      <c r="X674">
        <v>154</v>
      </c>
      <c r="AA674">
        <v>96</v>
      </c>
      <c r="AO674" s="3">
        <v>39314</v>
      </c>
      <c r="AP674" s="3">
        <v>43445</v>
      </c>
      <c r="AQ674" t="s">
        <v>215</v>
      </c>
      <c r="AR674" t="s">
        <v>1618</v>
      </c>
    </row>
    <row r="675" spans="1:44" hidden="1" x14ac:dyDescent="0.3">
      <c r="A675" t="b">
        <f>AND($H675="Heat Pump",$K675&lt;=Summary!$B$3)</f>
        <v>0</v>
      </c>
      <c r="B675">
        <v>2323845</v>
      </c>
      <c r="C675" t="s">
        <v>1558</v>
      </c>
      <c r="D675" t="s">
        <v>1604</v>
      </c>
      <c r="E675" t="s">
        <v>1607</v>
      </c>
      <c r="F675" t="s">
        <v>1619</v>
      </c>
      <c r="H675" t="s">
        <v>238</v>
      </c>
      <c r="I675" t="s">
        <v>314</v>
      </c>
      <c r="K675">
        <v>58</v>
      </c>
      <c r="L675">
        <v>56.6</v>
      </c>
      <c r="M675">
        <v>6.8</v>
      </c>
      <c r="N675">
        <v>23</v>
      </c>
      <c r="O675">
        <v>3</v>
      </c>
      <c r="P675">
        <v>3</v>
      </c>
      <c r="T675">
        <v>76000</v>
      </c>
      <c r="U675">
        <v>0.88</v>
      </c>
      <c r="V675">
        <v>192</v>
      </c>
      <c r="X675">
        <v>157</v>
      </c>
      <c r="AA675">
        <v>97</v>
      </c>
      <c r="AO675" s="3">
        <v>39314</v>
      </c>
      <c r="AP675" s="3">
        <v>43445</v>
      </c>
      <c r="AQ675" t="s">
        <v>215</v>
      </c>
      <c r="AR675" t="s">
        <v>1620</v>
      </c>
    </row>
    <row r="676" spans="1:44" hidden="1" x14ac:dyDescent="0.3">
      <c r="A676" t="b">
        <f>AND($H676="Heat Pump",$K676&lt;=Summary!$B$3)</f>
        <v>0</v>
      </c>
      <c r="B676">
        <v>2323843</v>
      </c>
      <c r="C676" t="s">
        <v>1558</v>
      </c>
      <c r="D676" t="s">
        <v>1604</v>
      </c>
      <c r="E676" t="s">
        <v>1607</v>
      </c>
      <c r="F676" t="s">
        <v>1621</v>
      </c>
      <c r="H676" t="s">
        <v>238</v>
      </c>
      <c r="I676" t="s">
        <v>314</v>
      </c>
      <c r="K676">
        <v>77</v>
      </c>
      <c r="L676">
        <v>69</v>
      </c>
      <c r="M676">
        <v>6.8</v>
      </c>
      <c r="N676">
        <v>23</v>
      </c>
      <c r="O676">
        <v>3</v>
      </c>
      <c r="P676">
        <v>3</v>
      </c>
      <c r="T676">
        <v>76000</v>
      </c>
      <c r="U676">
        <v>0.87</v>
      </c>
      <c r="V676">
        <v>194</v>
      </c>
      <c r="X676">
        <v>206</v>
      </c>
      <c r="AA676">
        <v>94</v>
      </c>
      <c r="AO676" s="3">
        <v>39314</v>
      </c>
      <c r="AP676" s="3">
        <v>43445</v>
      </c>
      <c r="AQ676" t="s">
        <v>215</v>
      </c>
      <c r="AR676" t="s">
        <v>1622</v>
      </c>
    </row>
    <row r="677" spans="1:44" hidden="1" x14ac:dyDescent="0.3">
      <c r="A677" t="b">
        <f>AND($H677="Heat Pump",$K677&lt;=Summary!$B$3)</f>
        <v>0</v>
      </c>
      <c r="B677">
        <v>2323841</v>
      </c>
      <c r="C677" t="s">
        <v>1558</v>
      </c>
      <c r="D677" t="s">
        <v>1604</v>
      </c>
      <c r="E677" t="s">
        <v>1614</v>
      </c>
      <c r="F677" t="s">
        <v>1623</v>
      </c>
      <c r="H677" t="s">
        <v>213</v>
      </c>
      <c r="I677" t="s">
        <v>314</v>
      </c>
      <c r="K677">
        <v>2</v>
      </c>
      <c r="L677">
        <v>29.9</v>
      </c>
      <c r="M677">
        <v>34.200000000000003</v>
      </c>
      <c r="N677">
        <v>17.3</v>
      </c>
      <c r="O677">
        <v>3</v>
      </c>
      <c r="P677">
        <v>3</v>
      </c>
      <c r="T677">
        <v>150000</v>
      </c>
      <c r="U677">
        <v>0.94</v>
      </c>
      <c r="V677">
        <v>180</v>
      </c>
      <c r="Y677">
        <v>4.4000000000000004</v>
      </c>
      <c r="Z677">
        <v>4.4000000000000004</v>
      </c>
      <c r="AA677">
        <v>97</v>
      </c>
      <c r="AL677">
        <v>15.4</v>
      </c>
      <c r="AM677">
        <v>29.9</v>
      </c>
      <c r="AN677">
        <v>17.3</v>
      </c>
      <c r="AO677" s="3">
        <v>42803</v>
      </c>
      <c r="AP677" s="3">
        <v>43445</v>
      </c>
      <c r="AQ677" t="s">
        <v>215</v>
      </c>
      <c r="AR677" t="s">
        <v>1624</v>
      </c>
    </row>
    <row r="678" spans="1:44" hidden="1" x14ac:dyDescent="0.3">
      <c r="A678" t="b">
        <f>AND($H678="Heat Pump",$K678&lt;=Summary!$B$3)</f>
        <v>0</v>
      </c>
      <c r="B678">
        <v>2323839</v>
      </c>
      <c r="C678" t="s">
        <v>1558</v>
      </c>
      <c r="D678" t="s">
        <v>1604</v>
      </c>
      <c r="E678" t="s">
        <v>1614</v>
      </c>
      <c r="F678" t="s">
        <v>1625</v>
      </c>
      <c r="H678" t="s">
        <v>213</v>
      </c>
      <c r="I678" t="s">
        <v>314</v>
      </c>
      <c r="K678">
        <v>4</v>
      </c>
      <c r="L678">
        <v>31.9</v>
      </c>
      <c r="M678">
        <v>36.299999999999997</v>
      </c>
      <c r="N678">
        <v>19.7</v>
      </c>
      <c r="O678">
        <v>3</v>
      </c>
      <c r="P678">
        <v>3</v>
      </c>
      <c r="T678">
        <v>199000</v>
      </c>
      <c r="U678">
        <v>0.92</v>
      </c>
      <c r="V678">
        <v>184</v>
      </c>
      <c r="Y678">
        <v>5.8</v>
      </c>
      <c r="Z678">
        <v>5.8</v>
      </c>
      <c r="AA678">
        <v>95</v>
      </c>
      <c r="AL678">
        <v>16.8</v>
      </c>
      <c r="AM678">
        <v>31.9</v>
      </c>
      <c r="AN678">
        <v>19.7</v>
      </c>
      <c r="AO678" s="3">
        <v>42668</v>
      </c>
      <c r="AP678" s="3">
        <v>43445</v>
      </c>
      <c r="AQ678" t="s">
        <v>215</v>
      </c>
      <c r="AR678" t="s">
        <v>1626</v>
      </c>
    </row>
    <row r="679" spans="1:44" hidden="1" x14ac:dyDescent="0.3">
      <c r="A679" t="b">
        <f>AND($H679="Heat Pump",$K679&lt;=Summary!$B$3)</f>
        <v>0</v>
      </c>
      <c r="B679">
        <v>2323849</v>
      </c>
      <c r="C679" t="s">
        <v>1558</v>
      </c>
      <c r="D679" t="s">
        <v>1604</v>
      </c>
      <c r="E679" t="s">
        <v>1627</v>
      </c>
      <c r="F679" t="s">
        <v>1628</v>
      </c>
      <c r="H679" t="s">
        <v>238</v>
      </c>
      <c r="I679" t="s">
        <v>314</v>
      </c>
      <c r="K679">
        <v>20</v>
      </c>
      <c r="L679">
        <v>44.7</v>
      </c>
      <c r="M679">
        <v>11</v>
      </c>
      <c r="N679">
        <v>21</v>
      </c>
      <c r="O679">
        <v>3</v>
      </c>
      <c r="P679">
        <v>3</v>
      </c>
      <c r="T679">
        <v>75000</v>
      </c>
      <c r="U679">
        <v>0.88</v>
      </c>
      <c r="V679">
        <v>192</v>
      </c>
      <c r="X679">
        <v>127</v>
      </c>
      <c r="AA679">
        <v>98</v>
      </c>
      <c r="AO679" s="3">
        <v>42788</v>
      </c>
      <c r="AP679" s="3">
        <v>43445</v>
      </c>
      <c r="AQ679" t="s">
        <v>215</v>
      </c>
      <c r="AR679" t="s">
        <v>1629</v>
      </c>
    </row>
    <row r="680" spans="1:44" hidden="1" x14ac:dyDescent="0.3">
      <c r="A680" t="b">
        <f>AND($H680="Heat Pump",$K680&lt;=Summary!$B$3)</f>
        <v>0</v>
      </c>
      <c r="B680">
        <v>2323837</v>
      </c>
      <c r="C680" t="s">
        <v>1558</v>
      </c>
      <c r="D680" t="s">
        <v>1604</v>
      </c>
      <c r="E680" t="s">
        <v>1627</v>
      </c>
      <c r="F680" t="s">
        <v>1630</v>
      </c>
      <c r="H680" t="s">
        <v>238</v>
      </c>
      <c r="I680" t="s">
        <v>314</v>
      </c>
      <c r="K680">
        <v>20</v>
      </c>
      <c r="L680">
        <v>44.7</v>
      </c>
      <c r="M680">
        <v>11</v>
      </c>
      <c r="N680">
        <v>21</v>
      </c>
      <c r="O680">
        <v>3</v>
      </c>
      <c r="P680">
        <v>3</v>
      </c>
      <c r="T680">
        <v>76000</v>
      </c>
      <c r="U680">
        <v>0.89</v>
      </c>
      <c r="V680">
        <v>191</v>
      </c>
      <c r="X680">
        <v>131</v>
      </c>
      <c r="AA680">
        <v>96</v>
      </c>
      <c r="AO680" s="3">
        <v>42878</v>
      </c>
      <c r="AP680" s="3">
        <v>43445</v>
      </c>
      <c r="AQ680" t="s">
        <v>215</v>
      </c>
      <c r="AR680" t="s">
        <v>1631</v>
      </c>
    </row>
    <row r="681" spans="1:44" hidden="1" x14ac:dyDescent="0.3">
      <c r="A681" t="b">
        <f>AND($H681="Heat Pump",$K681&lt;=Summary!$B$3)</f>
        <v>0</v>
      </c>
      <c r="B681">
        <v>2317704</v>
      </c>
      <c r="C681" t="s">
        <v>1558</v>
      </c>
      <c r="D681" t="s">
        <v>1604</v>
      </c>
      <c r="E681" t="s">
        <v>1632</v>
      </c>
      <c r="F681" t="s">
        <v>1633</v>
      </c>
      <c r="H681" t="s">
        <v>238</v>
      </c>
      <c r="I681" t="s">
        <v>314</v>
      </c>
      <c r="K681">
        <v>39</v>
      </c>
      <c r="L681">
        <v>40</v>
      </c>
      <c r="M681">
        <v>11</v>
      </c>
      <c r="N681">
        <v>21</v>
      </c>
      <c r="O681">
        <v>3</v>
      </c>
      <c r="T681">
        <v>100000</v>
      </c>
      <c r="U681">
        <v>0.87</v>
      </c>
      <c r="X681">
        <v>190</v>
      </c>
      <c r="AA681">
        <v>96</v>
      </c>
      <c r="AO681" s="3">
        <v>42961</v>
      </c>
      <c r="AP681" s="3">
        <v>43565</v>
      </c>
      <c r="AQ681" t="s">
        <v>215</v>
      </c>
      <c r="AR681" t="s">
        <v>1634</v>
      </c>
    </row>
    <row r="682" spans="1:44" hidden="1" x14ac:dyDescent="0.3">
      <c r="A682" t="b">
        <f>AND($H682="Heat Pump",$K682&lt;=Summary!$B$3)</f>
        <v>0</v>
      </c>
      <c r="B682">
        <v>2323859</v>
      </c>
      <c r="C682" t="s">
        <v>1558</v>
      </c>
      <c r="D682" t="s">
        <v>1604</v>
      </c>
      <c r="E682" t="s">
        <v>1614</v>
      </c>
      <c r="F682" t="s">
        <v>1635</v>
      </c>
      <c r="H682" t="s">
        <v>238</v>
      </c>
      <c r="I682" t="s">
        <v>314</v>
      </c>
      <c r="K682">
        <v>39</v>
      </c>
      <c r="L682">
        <v>63</v>
      </c>
      <c r="M682">
        <v>58.6</v>
      </c>
      <c r="N682">
        <v>22</v>
      </c>
      <c r="O682">
        <v>3</v>
      </c>
      <c r="P682">
        <v>3</v>
      </c>
      <c r="T682">
        <v>75000</v>
      </c>
      <c r="U682">
        <v>0.9</v>
      </c>
      <c r="V682">
        <v>188</v>
      </c>
      <c r="X682">
        <v>172</v>
      </c>
      <c r="AA682">
        <v>97</v>
      </c>
      <c r="AO682" s="3">
        <v>42916</v>
      </c>
      <c r="AP682" s="3">
        <v>43313</v>
      </c>
      <c r="AQ682" t="s">
        <v>239</v>
      </c>
      <c r="AR682" t="s">
        <v>1636</v>
      </c>
    </row>
    <row r="683" spans="1:44" hidden="1" x14ac:dyDescent="0.3">
      <c r="A683" t="b">
        <f>AND($H683="Heat Pump",$K683&lt;=Summary!$B$3)</f>
        <v>0</v>
      </c>
      <c r="B683">
        <v>2323824</v>
      </c>
      <c r="C683" t="s">
        <v>1558</v>
      </c>
      <c r="D683" t="s">
        <v>1604</v>
      </c>
      <c r="E683" t="s">
        <v>1637</v>
      </c>
      <c r="F683" t="s">
        <v>1638</v>
      </c>
      <c r="H683" t="s">
        <v>213</v>
      </c>
      <c r="I683" t="s">
        <v>218</v>
      </c>
      <c r="K683">
        <v>1</v>
      </c>
      <c r="L683">
        <v>27.6</v>
      </c>
      <c r="M683">
        <v>27.6</v>
      </c>
      <c r="N683">
        <v>12.6</v>
      </c>
      <c r="O683">
        <v>3</v>
      </c>
      <c r="P683">
        <v>3</v>
      </c>
      <c r="T683">
        <v>199000</v>
      </c>
      <c r="U683">
        <v>0.93</v>
      </c>
      <c r="V683">
        <v>158</v>
      </c>
      <c r="W683">
        <v>172.86652078770001</v>
      </c>
      <c r="Y683">
        <v>5.9</v>
      </c>
      <c r="Z683">
        <v>5.9</v>
      </c>
      <c r="AA683">
        <v>96</v>
      </c>
      <c r="AL683">
        <v>15</v>
      </c>
      <c r="AM683">
        <v>28</v>
      </c>
      <c r="AN683">
        <v>17</v>
      </c>
      <c r="AO683" s="3">
        <v>42248</v>
      </c>
      <c r="AP683" s="3">
        <v>43445</v>
      </c>
      <c r="AQ683" t="s">
        <v>215</v>
      </c>
      <c r="AR683" t="s">
        <v>1639</v>
      </c>
    </row>
    <row r="684" spans="1:44" hidden="1" x14ac:dyDescent="0.3">
      <c r="A684" t="b">
        <f>AND($H684="Heat Pump",$K684&lt;=Summary!$B$3)</f>
        <v>0</v>
      </c>
      <c r="B684">
        <v>2323823</v>
      </c>
      <c r="C684" t="s">
        <v>1558</v>
      </c>
      <c r="D684" t="s">
        <v>1604</v>
      </c>
      <c r="E684" t="s">
        <v>1637</v>
      </c>
      <c r="F684" t="s">
        <v>1640</v>
      </c>
      <c r="H684" t="s">
        <v>213</v>
      </c>
      <c r="I684" t="s">
        <v>214</v>
      </c>
      <c r="K684">
        <v>1</v>
      </c>
      <c r="L684">
        <v>27.6</v>
      </c>
      <c r="M684">
        <v>27.6</v>
      </c>
      <c r="N684">
        <v>12.6</v>
      </c>
      <c r="O684">
        <v>3</v>
      </c>
      <c r="P684">
        <v>3</v>
      </c>
      <c r="T684">
        <v>199000</v>
      </c>
      <c r="U684">
        <v>0.93</v>
      </c>
      <c r="V684">
        <v>158</v>
      </c>
      <c r="Y684">
        <v>5.9</v>
      </c>
      <c r="Z684">
        <v>5.9</v>
      </c>
      <c r="AA684">
        <v>96</v>
      </c>
      <c r="AL684">
        <v>15</v>
      </c>
      <c r="AM684">
        <v>28</v>
      </c>
      <c r="AN684">
        <v>17</v>
      </c>
      <c r="AO684" s="3">
        <v>42248</v>
      </c>
      <c r="AP684" s="3">
        <v>43445</v>
      </c>
      <c r="AQ684" t="s">
        <v>215</v>
      </c>
      <c r="AR684" t="s">
        <v>1641</v>
      </c>
    </row>
    <row r="685" spans="1:44" hidden="1" x14ac:dyDescent="0.3">
      <c r="A685" t="b">
        <f>AND($H685="Heat Pump",$K685&lt;=Summary!$B$3)</f>
        <v>0</v>
      </c>
      <c r="B685">
        <v>2323827</v>
      </c>
      <c r="C685" t="s">
        <v>1558</v>
      </c>
      <c r="D685" t="s">
        <v>1604</v>
      </c>
      <c r="E685" t="s">
        <v>1637</v>
      </c>
      <c r="F685" t="s">
        <v>1642</v>
      </c>
      <c r="H685" t="s">
        <v>213</v>
      </c>
      <c r="I685" t="s">
        <v>218</v>
      </c>
      <c r="K685">
        <v>1</v>
      </c>
      <c r="L685">
        <v>27.6</v>
      </c>
      <c r="M685">
        <v>27.6</v>
      </c>
      <c r="N685">
        <v>12.6</v>
      </c>
      <c r="O685">
        <v>3</v>
      </c>
      <c r="P685">
        <v>3</v>
      </c>
      <c r="T685">
        <v>199000</v>
      </c>
      <c r="U685">
        <v>0.93</v>
      </c>
      <c r="V685">
        <v>158</v>
      </c>
      <c r="W685">
        <v>172.86652078770001</v>
      </c>
      <c r="Y685">
        <v>5.9</v>
      </c>
      <c r="Z685">
        <v>5.9</v>
      </c>
      <c r="AA685">
        <v>96</v>
      </c>
      <c r="AL685">
        <v>15</v>
      </c>
      <c r="AM685">
        <v>28</v>
      </c>
      <c r="AN685">
        <v>17</v>
      </c>
      <c r="AO685" s="3">
        <v>42248</v>
      </c>
      <c r="AP685" s="3">
        <v>43445</v>
      </c>
      <c r="AQ685" t="s">
        <v>215</v>
      </c>
      <c r="AR685" t="s">
        <v>1643</v>
      </c>
    </row>
    <row r="686" spans="1:44" hidden="1" x14ac:dyDescent="0.3">
      <c r="A686" t="b">
        <f>AND($H686="Heat Pump",$K686&lt;=Summary!$B$3)</f>
        <v>0</v>
      </c>
      <c r="B686">
        <v>2323826</v>
      </c>
      <c r="C686" t="s">
        <v>1558</v>
      </c>
      <c r="D686" t="s">
        <v>1604</v>
      </c>
      <c r="E686" t="s">
        <v>1637</v>
      </c>
      <c r="F686" t="s">
        <v>1644</v>
      </c>
      <c r="H686" t="s">
        <v>213</v>
      </c>
      <c r="I686" t="s">
        <v>214</v>
      </c>
      <c r="K686">
        <v>1</v>
      </c>
      <c r="L686">
        <v>27.6</v>
      </c>
      <c r="M686">
        <v>27.6</v>
      </c>
      <c r="N686">
        <v>12.6</v>
      </c>
      <c r="O686">
        <v>3</v>
      </c>
      <c r="P686">
        <v>3</v>
      </c>
      <c r="T686">
        <v>199000</v>
      </c>
      <c r="U686">
        <v>0.93</v>
      </c>
      <c r="V686">
        <v>158</v>
      </c>
      <c r="Y686">
        <v>5.9</v>
      </c>
      <c r="Z686">
        <v>5.9</v>
      </c>
      <c r="AA686">
        <v>96</v>
      </c>
      <c r="AL686">
        <v>15</v>
      </c>
      <c r="AM686">
        <v>28</v>
      </c>
      <c r="AN686">
        <v>17</v>
      </c>
      <c r="AO686" s="3">
        <v>42248</v>
      </c>
      <c r="AP686" s="3">
        <v>43445</v>
      </c>
      <c r="AQ686" t="s">
        <v>215</v>
      </c>
      <c r="AR686" t="s">
        <v>1645</v>
      </c>
    </row>
    <row r="687" spans="1:44" hidden="1" x14ac:dyDescent="0.3">
      <c r="A687" t="b">
        <f>AND($H687="Heat Pump",$K687&lt;=Summary!$B$3)</f>
        <v>0</v>
      </c>
      <c r="B687">
        <v>2323833</v>
      </c>
      <c r="C687" t="s">
        <v>1558</v>
      </c>
      <c r="D687" t="s">
        <v>1604</v>
      </c>
      <c r="E687" t="s">
        <v>1637</v>
      </c>
      <c r="F687" t="s">
        <v>1646</v>
      </c>
      <c r="H687" t="s">
        <v>213</v>
      </c>
      <c r="I687" t="s">
        <v>218</v>
      </c>
      <c r="K687">
        <v>1</v>
      </c>
      <c r="L687">
        <v>27.6</v>
      </c>
      <c r="M687">
        <v>27.6</v>
      </c>
      <c r="N687">
        <v>14.8</v>
      </c>
      <c r="O687">
        <v>3</v>
      </c>
      <c r="P687">
        <v>3</v>
      </c>
      <c r="T687">
        <v>150000</v>
      </c>
      <c r="U687">
        <v>0.93</v>
      </c>
      <c r="V687">
        <v>182</v>
      </c>
      <c r="W687">
        <v>199.124726477</v>
      </c>
      <c r="Y687">
        <v>4.5</v>
      </c>
      <c r="Z687">
        <v>4.5</v>
      </c>
      <c r="AA687">
        <v>95</v>
      </c>
      <c r="AL687">
        <v>13</v>
      </c>
      <c r="AM687">
        <v>28</v>
      </c>
      <c r="AN687">
        <v>17</v>
      </c>
      <c r="AO687" s="3">
        <v>42937</v>
      </c>
      <c r="AP687" s="3">
        <v>43445</v>
      </c>
      <c r="AQ687" t="s">
        <v>215</v>
      </c>
      <c r="AR687" t="s">
        <v>1647</v>
      </c>
    </row>
    <row r="688" spans="1:44" hidden="1" x14ac:dyDescent="0.3">
      <c r="A688" t="b">
        <f>AND($H688="Heat Pump",$K688&lt;=Summary!$B$3)</f>
        <v>0</v>
      </c>
      <c r="B688">
        <v>2323821</v>
      </c>
      <c r="C688" t="s">
        <v>1558</v>
      </c>
      <c r="D688" t="s">
        <v>1604</v>
      </c>
      <c r="E688" t="s">
        <v>1637</v>
      </c>
      <c r="F688" t="s">
        <v>1648</v>
      </c>
      <c r="H688" t="s">
        <v>213</v>
      </c>
      <c r="I688" t="s">
        <v>218</v>
      </c>
      <c r="K688">
        <v>1</v>
      </c>
      <c r="L688">
        <v>27.6</v>
      </c>
      <c r="M688">
        <v>27.6</v>
      </c>
      <c r="N688">
        <v>12.7</v>
      </c>
      <c r="O688">
        <v>3</v>
      </c>
      <c r="P688">
        <v>3</v>
      </c>
      <c r="T688">
        <v>199000</v>
      </c>
      <c r="U688">
        <v>0.96</v>
      </c>
      <c r="V688">
        <v>153</v>
      </c>
      <c r="W688">
        <v>167.39606126909999</v>
      </c>
      <c r="Y688">
        <v>5.9</v>
      </c>
      <c r="Z688">
        <v>5.9</v>
      </c>
      <c r="AA688">
        <v>99</v>
      </c>
      <c r="AL688">
        <v>15</v>
      </c>
      <c r="AM688">
        <v>28</v>
      </c>
      <c r="AN688">
        <v>17</v>
      </c>
      <c r="AO688" s="3">
        <v>41669</v>
      </c>
      <c r="AP688" s="3">
        <v>43445</v>
      </c>
      <c r="AQ688" t="s">
        <v>215</v>
      </c>
      <c r="AR688" t="s">
        <v>1649</v>
      </c>
    </row>
    <row r="689" spans="1:44" hidden="1" x14ac:dyDescent="0.3">
      <c r="A689" t="b">
        <f>AND($H689="Heat Pump",$K689&lt;=Summary!$B$3)</f>
        <v>0</v>
      </c>
      <c r="B689">
        <v>2323832</v>
      </c>
      <c r="C689" t="s">
        <v>1558</v>
      </c>
      <c r="D689" t="s">
        <v>1604</v>
      </c>
      <c r="E689" t="s">
        <v>1637</v>
      </c>
      <c r="F689" t="s">
        <v>1650</v>
      </c>
      <c r="H689" t="s">
        <v>213</v>
      </c>
      <c r="I689" t="s">
        <v>214</v>
      </c>
      <c r="K689">
        <v>1</v>
      </c>
      <c r="L689">
        <v>27.6</v>
      </c>
      <c r="M689">
        <v>27.6</v>
      </c>
      <c r="N689">
        <v>14.8</v>
      </c>
      <c r="O689">
        <v>3</v>
      </c>
      <c r="P689">
        <v>3</v>
      </c>
      <c r="T689">
        <v>150000</v>
      </c>
      <c r="U689">
        <v>0.93</v>
      </c>
      <c r="V689">
        <v>182</v>
      </c>
      <c r="Y689">
        <v>4.5</v>
      </c>
      <c r="Z689">
        <v>4.5</v>
      </c>
      <c r="AA689">
        <v>95</v>
      </c>
      <c r="AL689">
        <v>13</v>
      </c>
      <c r="AM689">
        <v>28</v>
      </c>
      <c r="AN689">
        <v>17</v>
      </c>
      <c r="AO689" s="3">
        <v>42937</v>
      </c>
      <c r="AP689" s="3">
        <v>43445</v>
      </c>
      <c r="AQ689" t="s">
        <v>215</v>
      </c>
      <c r="AR689" t="s">
        <v>1651</v>
      </c>
    </row>
    <row r="690" spans="1:44" hidden="1" x14ac:dyDescent="0.3">
      <c r="A690" t="b">
        <f>AND($H690="Heat Pump",$K690&lt;=Summary!$B$3)</f>
        <v>0</v>
      </c>
      <c r="B690">
        <v>2323820</v>
      </c>
      <c r="C690" t="s">
        <v>1558</v>
      </c>
      <c r="D690" t="s">
        <v>1604</v>
      </c>
      <c r="E690" t="s">
        <v>1637</v>
      </c>
      <c r="F690" t="s">
        <v>1652</v>
      </c>
      <c r="H690" t="s">
        <v>213</v>
      </c>
      <c r="I690" t="s">
        <v>214</v>
      </c>
      <c r="K690">
        <v>1</v>
      </c>
      <c r="L690">
        <v>27.6</v>
      </c>
      <c r="M690">
        <v>27.6</v>
      </c>
      <c r="N690">
        <v>12.6</v>
      </c>
      <c r="O690">
        <v>3</v>
      </c>
      <c r="P690">
        <v>3</v>
      </c>
      <c r="T690">
        <v>199000</v>
      </c>
      <c r="U690">
        <v>0.96</v>
      </c>
      <c r="V690">
        <v>153</v>
      </c>
      <c r="Y690">
        <v>5.9</v>
      </c>
      <c r="Z690">
        <v>5.9</v>
      </c>
      <c r="AA690">
        <v>99</v>
      </c>
      <c r="AL690">
        <v>15</v>
      </c>
      <c r="AM690">
        <v>28</v>
      </c>
      <c r="AN690">
        <v>17</v>
      </c>
      <c r="AO690" s="3">
        <v>41669</v>
      </c>
      <c r="AP690" s="3">
        <v>43445</v>
      </c>
      <c r="AQ690" t="s">
        <v>215</v>
      </c>
      <c r="AR690" t="s">
        <v>1653</v>
      </c>
    </row>
    <row r="691" spans="1:44" hidden="1" x14ac:dyDescent="0.3">
      <c r="A691" t="b">
        <f>AND($H691="Heat Pump",$K691&lt;=Summary!$B$3)</f>
        <v>0</v>
      </c>
      <c r="B691">
        <v>2323834</v>
      </c>
      <c r="C691" t="s">
        <v>1558</v>
      </c>
      <c r="D691" t="s">
        <v>1604</v>
      </c>
      <c r="E691" t="s">
        <v>1637</v>
      </c>
      <c r="F691" t="s">
        <v>1654</v>
      </c>
      <c r="H691" t="s">
        <v>213</v>
      </c>
      <c r="I691" t="s">
        <v>218</v>
      </c>
      <c r="K691">
        <v>1</v>
      </c>
      <c r="L691">
        <v>27.6</v>
      </c>
      <c r="M691">
        <v>27.6</v>
      </c>
      <c r="N691">
        <v>14.8</v>
      </c>
      <c r="O691">
        <v>3</v>
      </c>
      <c r="P691">
        <v>3</v>
      </c>
      <c r="T691">
        <v>150000</v>
      </c>
      <c r="U691">
        <v>0.93</v>
      </c>
      <c r="V691">
        <v>182</v>
      </c>
      <c r="W691">
        <v>199.124726477</v>
      </c>
      <c r="Y691">
        <v>4.5</v>
      </c>
      <c r="Z691">
        <v>4.5</v>
      </c>
      <c r="AA691">
        <v>95</v>
      </c>
      <c r="AL691">
        <v>13</v>
      </c>
      <c r="AM691">
        <v>28</v>
      </c>
      <c r="AN691">
        <v>17</v>
      </c>
      <c r="AO691" s="3">
        <v>42937</v>
      </c>
      <c r="AP691" s="3">
        <v>43445</v>
      </c>
      <c r="AQ691" t="s">
        <v>215</v>
      </c>
      <c r="AR691" t="s">
        <v>1655</v>
      </c>
    </row>
    <row r="692" spans="1:44" hidden="1" x14ac:dyDescent="0.3">
      <c r="A692" t="b">
        <f>AND($H692="Heat Pump",$K692&lt;=Summary!$B$3)</f>
        <v>0</v>
      </c>
      <c r="B692">
        <v>2323830</v>
      </c>
      <c r="C692" t="s">
        <v>1558</v>
      </c>
      <c r="D692" t="s">
        <v>1604</v>
      </c>
      <c r="E692" t="s">
        <v>1637</v>
      </c>
      <c r="F692" t="s">
        <v>1656</v>
      </c>
      <c r="H692" t="s">
        <v>213</v>
      </c>
      <c r="I692" t="s">
        <v>218</v>
      </c>
      <c r="K692">
        <v>1</v>
      </c>
      <c r="L692">
        <v>27.6</v>
      </c>
      <c r="M692">
        <v>27.6</v>
      </c>
      <c r="N692">
        <v>12.6</v>
      </c>
      <c r="O692">
        <v>3</v>
      </c>
      <c r="P692">
        <v>3</v>
      </c>
      <c r="T692">
        <v>199000</v>
      </c>
      <c r="U692">
        <v>0.96</v>
      </c>
      <c r="V692">
        <v>153</v>
      </c>
      <c r="W692">
        <v>167.39606126909999</v>
      </c>
      <c r="Y692">
        <v>5.9</v>
      </c>
      <c r="Z692">
        <v>5.9</v>
      </c>
      <c r="AA692">
        <v>99</v>
      </c>
      <c r="AL692">
        <v>15</v>
      </c>
      <c r="AM692">
        <v>28</v>
      </c>
      <c r="AN692">
        <v>17</v>
      </c>
      <c r="AO692" s="3">
        <v>42248</v>
      </c>
      <c r="AP692" s="3">
        <v>43445</v>
      </c>
      <c r="AQ692" t="s">
        <v>215</v>
      </c>
      <c r="AR692" t="s">
        <v>1657</v>
      </c>
    </row>
    <row r="693" spans="1:44" hidden="1" x14ac:dyDescent="0.3">
      <c r="A693" t="b">
        <f>AND($H693="Heat Pump",$K693&lt;=Summary!$B$3)</f>
        <v>0</v>
      </c>
      <c r="B693">
        <v>2323835</v>
      </c>
      <c r="C693" t="s">
        <v>1558</v>
      </c>
      <c r="D693" t="s">
        <v>1604</v>
      </c>
      <c r="E693" t="s">
        <v>1637</v>
      </c>
      <c r="F693" t="s">
        <v>1658</v>
      </c>
      <c r="H693" t="s">
        <v>213</v>
      </c>
      <c r="I693" t="s">
        <v>214</v>
      </c>
      <c r="K693">
        <v>1</v>
      </c>
      <c r="L693">
        <v>27.6</v>
      </c>
      <c r="M693">
        <v>27.6</v>
      </c>
      <c r="N693">
        <v>14.8</v>
      </c>
      <c r="O693">
        <v>3</v>
      </c>
      <c r="P693">
        <v>3</v>
      </c>
      <c r="T693">
        <v>150000</v>
      </c>
      <c r="U693">
        <v>0.93</v>
      </c>
      <c r="V693">
        <v>182</v>
      </c>
      <c r="Y693">
        <v>4.5</v>
      </c>
      <c r="Z693">
        <v>4.5</v>
      </c>
      <c r="AA693">
        <v>95</v>
      </c>
      <c r="AL693">
        <v>13</v>
      </c>
      <c r="AM693">
        <v>28</v>
      </c>
      <c r="AN693">
        <v>17</v>
      </c>
      <c r="AO693" s="3">
        <v>42937</v>
      </c>
      <c r="AP693" s="3">
        <v>43445</v>
      </c>
      <c r="AQ693" t="s">
        <v>215</v>
      </c>
      <c r="AR693" t="s">
        <v>1659</v>
      </c>
    </row>
    <row r="694" spans="1:44" hidden="1" x14ac:dyDescent="0.3">
      <c r="A694" t="b">
        <f>AND($H694="Heat Pump",$K694&lt;=Summary!$B$3)</f>
        <v>0</v>
      </c>
      <c r="B694">
        <v>2323829</v>
      </c>
      <c r="C694" t="s">
        <v>1558</v>
      </c>
      <c r="D694" t="s">
        <v>1604</v>
      </c>
      <c r="E694" t="s">
        <v>1637</v>
      </c>
      <c r="F694" t="s">
        <v>1660</v>
      </c>
      <c r="H694" t="s">
        <v>213</v>
      </c>
      <c r="I694" t="s">
        <v>214</v>
      </c>
      <c r="K694">
        <v>1</v>
      </c>
      <c r="L694">
        <v>27.6</v>
      </c>
      <c r="M694">
        <v>27.6</v>
      </c>
      <c r="N694">
        <v>12.6</v>
      </c>
      <c r="O694">
        <v>3</v>
      </c>
      <c r="P694">
        <v>3</v>
      </c>
      <c r="T694">
        <v>199000</v>
      </c>
      <c r="U694">
        <v>0.96</v>
      </c>
      <c r="V694">
        <v>153</v>
      </c>
      <c r="Y694">
        <v>5.9</v>
      </c>
      <c r="Z694">
        <v>5.9</v>
      </c>
      <c r="AA694">
        <v>99</v>
      </c>
      <c r="AL694">
        <v>15</v>
      </c>
      <c r="AM694">
        <v>28</v>
      </c>
      <c r="AN694">
        <v>17</v>
      </c>
      <c r="AO694" s="3">
        <v>42248</v>
      </c>
      <c r="AP694" s="3">
        <v>43445</v>
      </c>
      <c r="AQ694" t="s">
        <v>215</v>
      </c>
      <c r="AR694" t="s">
        <v>1661</v>
      </c>
    </row>
    <row r="695" spans="1:44" hidden="1" x14ac:dyDescent="0.3">
      <c r="A695" t="b">
        <f>AND($H695="Heat Pump",$K695&lt;=Summary!$B$3)</f>
        <v>0</v>
      </c>
      <c r="B695">
        <v>2317257</v>
      </c>
      <c r="C695" t="s">
        <v>1662</v>
      </c>
      <c r="D695" t="s">
        <v>1663</v>
      </c>
      <c r="E695" t="s">
        <v>1664</v>
      </c>
      <c r="F695" t="s">
        <v>1665</v>
      </c>
      <c r="H695" t="s">
        <v>213</v>
      </c>
      <c r="I695" t="s">
        <v>314</v>
      </c>
      <c r="K695">
        <v>1</v>
      </c>
      <c r="O695">
        <v>2</v>
      </c>
      <c r="T695">
        <v>160000</v>
      </c>
      <c r="U695">
        <v>0.92</v>
      </c>
      <c r="V695">
        <v>150</v>
      </c>
      <c r="Y695">
        <v>4.7</v>
      </c>
      <c r="Z695">
        <v>4.7</v>
      </c>
      <c r="AA695">
        <v>100</v>
      </c>
      <c r="AL695">
        <v>10</v>
      </c>
      <c r="AM695">
        <v>32</v>
      </c>
      <c r="AN695">
        <v>19</v>
      </c>
      <c r="AO695" s="3">
        <v>42705</v>
      </c>
      <c r="AP695" s="3">
        <v>43445</v>
      </c>
      <c r="AQ695" t="s">
        <v>215</v>
      </c>
      <c r="AR695" t="s">
        <v>1666</v>
      </c>
    </row>
    <row r="696" spans="1:44" hidden="1" x14ac:dyDescent="0.3">
      <c r="A696" t="b">
        <f>AND($H696="Heat Pump",$K696&lt;=Summary!$B$3)</f>
        <v>0</v>
      </c>
      <c r="B696">
        <v>2317244</v>
      </c>
      <c r="C696" t="s">
        <v>1662</v>
      </c>
      <c r="D696" t="s">
        <v>1663</v>
      </c>
      <c r="E696" t="s">
        <v>1664</v>
      </c>
      <c r="F696" t="s">
        <v>1667</v>
      </c>
      <c r="H696" t="s">
        <v>213</v>
      </c>
      <c r="I696" t="s">
        <v>314</v>
      </c>
      <c r="K696">
        <v>1</v>
      </c>
      <c r="O696">
        <v>2</v>
      </c>
      <c r="T696">
        <v>199000</v>
      </c>
      <c r="U696">
        <v>0.96</v>
      </c>
      <c r="V696">
        <v>151</v>
      </c>
      <c r="Y696">
        <v>5.4</v>
      </c>
      <c r="Z696">
        <v>5.4</v>
      </c>
      <c r="AA696">
        <v>100</v>
      </c>
      <c r="AL696">
        <v>10</v>
      </c>
      <c r="AM696">
        <v>32</v>
      </c>
      <c r="AN696">
        <v>19</v>
      </c>
      <c r="AO696" s="3">
        <v>42705</v>
      </c>
      <c r="AP696" s="3">
        <v>43220</v>
      </c>
      <c r="AQ696" t="s">
        <v>215</v>
      </c>
      <c r="AR696" t="s">
        <v>1668</v>
      </c>
    </row>
    <row r="697" spans="1:44" hidden="1" x14ac:dyDescent="0.3">
      <c r="A697" t="b">
        <f>AND($H697="Heat Pump",$K697&lt;=Summary!$B$3)</f>
        <v>0</v>
      </c>
      <c r="B697">
        <v>2317258</v>
      </c>
      <c r="C697" t="s">
        <v>1662</v>
      </c>
      <c r="D697" t="s">
        <v>1663</v>
      </c>
      <c r="E697" t="s">
        <v>1664</v>
      </c>
      <c r="F697" t="s">
        <v>1669</v>
      </c>
      <c r="H697" t="s">
        <v>213</v>
      </c>
      <c r="I697" t="s">
        <v>314</v>
      </c>
      <c r="K697">
        <v>1</v>
      </c>
      <c r="O697">
        <v>2</v>
      </c>
      <c r="T697">
        <v>160000</v>
      </c>
      <c r="U697">
        <v>0.97</v>
      </c>
      <c r="V697">
        <v>150</v>
      </c>
      <c r="Y697">
        <v>4.7</v>
      </c>
      <c r="Z697">
        <v>4.7</v>
      </c>
      <c r="AA697">
        <v>100</v>
      </c>
      <c r="AL697">
        <v>10</v>
      </c>
      <c r="AM697">
        <v>32</v>
      </c>
      <c r="AN697">
        <v>19</v>
      </c>
      <c r="AO697" s="3">
        <v>42705</v>
      </c>
      <c r="AP697" s="3">
        <v>43220</v>
      </c>
      <c r="AQ697" t="s">
        <v>215</v>
      </c>
      <c r="AR697" t="s">
        <v>1670</v>
      </c>
    </row>
    <row r="698" spans="1:44" hidden="1" x14ac:dyDescent="0.3">
      <c r="A698" t="b">
        <f>AND($H698="Heat Pump",$K698&lt;=Summary!$B$3)</f>
        <v>0</v>
      </c>
      <c r="B698">
        <v>2317245</v>
      </c>
      <c r="C698" t="s">
        <v>1662</v>
      </c>
      <c r="D698" t="s">
        <v>1663</v>
      </c>
      <c r="E698" t="s">
        <v>1664</v>
      </c>
      <c r="F698" t="s">
        <v>1671</v>
      </c>
      <c r="H698" t="s">
        <v>213</v>
      </c>
      <c r="I698" t="s">
        <v>314</v>
      </c>
      <c r="K698">
        <v>1</v>
      </c>
      <c r="O698">
        <v>2</v>
      </c>
      <c r="T698">
        <v>199000</v>
      </c>
      <c r="U698">
        <v>0.96</v>
      </c>
      <c r="V698">
        <v>151</v>
      </c>
      <c r="Y698">
        <v>5.4</v>
      </c>
      <c r="Z698">
        <v>5.4</v>
      </c>
      <c r="AA698">
        <v>100</v>
      </c>
      <c r="AL698">
        <v>10</v>
      </c>
      <c r="AM698">
        <v>32</v>
      </c>
      <c r="AN698">
        <v>19</v>
      </c>
      <c r="AO698" s="3">
        <v>42705</v>
      </c>
      <c r="AP698" s="3">
        <v>43220</v>
      </c>
      <c r="AQ698" t="s">
        <v>215</v>
      </c>
      <c r="AR698" t="s">
        <v>1672</v>
      </c>
    </row>
    <row r="699" spans="1:44" hidden="1" x14ac:dyDescent="0.3">
      <c r="A699" t="b">
        <f>AND($H699="Heat Pump",$K699&lt;=Summary!$B$3)</f>
        <v>0</v>
      </c>
      <c r="B699">
        <v>2317249</v>
      </c>
      <c r="C699" t="s">
        <v>1662</v>
      </c>
      <c r="D699" t="s">
        <v>1663</v>
      </c>
      <c r="E699" t="s">
        <v>1664</v>
      </c>
      <c r="F699" t="s">
        <v>1673</v>
      </c>
      <c r="H699" t="s">
        <v>213</v>
      </c>
      <c r="I699" t="s">
        <v>314</v>
      </c>
      <c r="K699">
        <v>1</v>
      </c>
      <c r="O699">
        <v>2</v>
      </c>
      <c r="T699">
        <v>199000</v>
      </c>
      <c r="U699">
        <v>0.96</v>
      </c>
      <c r="V699">
        <v>151</v>
      </c>
      <c r="Y699">
        <v>5.4</v>
      </c>
      <c r="Z699">
        <v>5.4</v>
      </c>
      <c r="AA699">
        <v>100</v>
      </c>
      <c r="AL699">
        <v>10</v>
      </c>
      <c r="AM699">
        <v>32</v>
      </c>
      <c r="AN699">
        <v>19</v>
      </c>
      <c r="AO699" s="3">
        <v>42705</v>
      </c>
      <c r="AP699" s="3">
        <v>43220</v>
      </c>
      <c r="AQ699" t="s">
        <v>215</v>
      </c>
      <c r="AR699" t="s">
        <v>1674</v>
      </c>
    </row>
    <row r="700" spans="1:44" hidden="1" x14ac:dyDescent="0.3">
      <c r="A700" t="b">
        <f>AND($H700="Heat Pump",$K700&lt;=Summary!$B$3)</f>
        <v>0</v>
      </c>
      <c r="B700">
        <v>2317259</v>
      </c>
      <c r="C700" t="s">
        <v>1662</v>
      </c>
      <c r="D700" t="s">
        <v>1663</v>
      </c>
      <c r="E700" t="s">
        <v>1664</v>
      </c>
      <c r="F700" t="s">
        <v>1675</v>
      </c>
      <c r="H700" t="s">
        <v>213</v>
      </c>
      <c r="I700" t="s">
        <v>314</v>
      </c>
      <c r="K700">
        <v>1</v>
      </c>
      <c r="O700">
        <v>2</v>
      </c>
      <c r="T700">
        <v>160000</v>
      </c>
      <c r="U700">
        <v>0.97</v>
      </c>
      <c r="V700">
        <v>150</v>
      </c>
      <c r="Y700">
        <v>4.7</v>
      </c>
      <c r="Z700">
        <v>4.7</v>
      </c>
      <c r="AA700">
        <v>100</v>
      </c>
      <c r="AL700">
        <v>10</v>
      </c>
      <c r="AM700">
        <v>32</v>
      </c>
      <c r="AN700">
        <v>19</v>
      </c>
      <c r="AO700" s="3">
        <v>42705</v>
      </c>
      <c r="AP700" s="3">
        <v>43220</v>
      </c>
      <c r="AQ700" t="s">
        <v>215</v>
      </c>
      <c r="AR700" t="s">
        <v>1676</v>
      </c>
    </row>
    <row r="701" spans="1:44" hidden="1" x14ac:dyDescent="0.3">
      <c r="A701" t="b">
        <f>AND($H701="Heat Pump",$K701&lt;=Summary!$B$3)</f>
        <v>0</v>
      </c>
      <c r="B701">
        <v>2317246</v>
      </c>
      <c r="C701" t="s">
        <v>1662</v>
      </c>
      <c r="D701" t="s">
        <v>1663</v>
      </c>
      <c r="E701" t="s">
        <v>1664</v>
      </c>
      <c r="F701" t="s">
        <v>1677</v>
      </c>
      <c r="H701" t="s">
        <v>213</v>
      </c>
      <c r="I701" t="s">
        <v>314</v>
      </c>
      <c r="K701">
        <v>1</v>
      </c>
      <c r="O701">
        <v>2</v>
      </c>
      <c r="T701">
        <v>199000</v>
      </c>
      <c r="U701">
        <v>0.96</v>
      </c>
      <c r="V701">
        <v>151</v>
      </c>
      <c r="Y701">
        <v>5.4</v>
      </c>
      <c r="Z701">
        <v>5.4</v>
      </c>
      <c r="AA701">
        <v>100</v>
      </c>
      <c r="AL701">
        <v>10</v>
      </c>
      <c r="AM701">
        <v>32</v>
      </c>
      <c r="AN701">
        <v>19</v>
      </c>
      <c r="AO701" s="3">
        <v>42705</v>
      </c>
      <c r="AP701" s="3">
        <v>43220</v>
      </c>
      <c r="AQ701" t="s">
        <v>215</v>
      </c>
      <c r="AR701" t="s">
        <v>1678</v>
      </c>
    </row>
    <row r="702" spans="1:44" hidden="1" x14ac:dyDescent="0.3">
      <c r="A702" t="b">
        <f>AND($H702="Heat Pump",$K702&lt;=Summary!$B$3)</f>
        <v>0</v>
      </c>
      <c r="B702">
        <v>2317473</v>
      </c>
      <c r="C702" t="s">
        <v>1662</v>
      </c>
      <c r="D702" t="s">
        <v>1679</v>
      </c>
      <c r="E702" t="s">
        <v>1680</v>
      </c>
      <c r="F702" t="s">
        <v>1681</v>
      </c>
      <c r="H702" t="s">
        <v>213</v>
      </c>
      <c r="I702" t="s">
        <v>314</v>
      </c>
      <c r="K702">
        <v>1</v>
      </c>
      <c r="O702">
        <v>2</v>
      </c>
      <c r="T702">
        <v>160000</v>
      </c>
      <c r="U702">
        <v>0.92</v>
      </c>
      <c r="V702">
        <v>150</v>
      </c>
      <c r="Y702">
        <v>4.7</v>
      </c>
      <c r="Z702">
        <v>4.7</v>
      </c>
      <c r="AA702">
        <v>100</v>
      </c>
      <c r="AL702">
        <v>10</v>
      </c>
      <c r="AM702">
        <v>32</v>
      </c>
      <c r="AN702">
        <v>19</v>
      </c>
      <c r="AO702" s="3">
        <v>43282</v>
      </c>
      <c r="AP702" s="3">
        <v>43409</v>
      </c>
      <c r="AQ702" t="s">
        <v>215</v>
      </c>
      <c r="AR702" t="s">
        <v>1682</v>
      </c>
    </row>
    <row r="703" spans="1:44" hidden="1" x14ac:dyDescent="0.3">
      <c r="A703" t="b">
        <f>AND($H703="Heat Pump",$K703&lt;=Summary!$B$3)</f>
        <v>0</v>
      </c>
      <c r="B703">
        <v>2317471</v>
      </c>
      <c r="C703" t="s">
        <v>1662</v>
      </c>
      <c r="D703" t="s">
        <v>1679</v>
      </c>
      <c r="E703" t="s">
        <v>1680</v>
      </c>
      <c r="F703" t="s">
        <v>1680</v>
      </c>
      <c r="H703" t="s">
        <v>213</v>
      </c>
      <c r="I703" t="s">
        <v>314</v>
      </c>
      <c r="K703">
        <v>1</v>
      </c>
      <c r="O703">
        <v>2</v>
      </c>
      <c r="T703">
        <v>160000</v>
      </c>
      <c r="U703">
        <v>0.92</v>
      </c>
      <c r="V703">
        <v>150</v>
      </c>
      <c r="Y703">
        <v>4.7</v>
      </c>
      <c r="Z703">
        <v>4.7</v>
      </c>
      <c r="AA703">
        <v>100</v>
      </c>
      <c r="AL703">
        <v>10</v>
      </c>
      <c r="AM703">
        <v>32</v>
      </c>
      <c r="AN703">
        <v>19</v>
      </c>
      <c r="AO703" s="3">
        <v>43282</v>
      </c>
      <c r="AP703" s="3">
        <v>43409</v>
      </c>
      <c r="AQ703" t="s">
        <v>215</v>
      </c>
      <c r="AR703" t="s">
        <v>1683</v>
      </c>
    </row>
    <row r="704" spans="1:44" hidden="1" x14ac:dyDescent="0.3">
      <c r="A704" t="b">
        <f>AND($H704="Heat Pump",$K704&lt;=Summary!$B$3)</f>
        <v>0</v>
      </c>
      <c r="B704">
        <v>2317620</v>
      </c>
      <c r="C704" t="s">
        <v>1662</v>
      </c>
      <c r="D704" t="s">
        <v>1679</v>
      </c>
      <c r="E704" t="s">
        <v>1684</v>
      </c>
      <c r="F704" t="s">
        <v>1684</v>
      </c>
      <c r="H704" t="s">
        <v>213</v>
      </c>
      <c r="I704" t="s">
        <v>314</v>
      </c>
      <c r="K704">
        <v>1</v>
      </c>
      <c r="O704">
        <v>2</v>
      </c>
      <c r="T704">
        <v>160000</v>
      </c>
      <c r="U704">
        <v>0.96</v>
      </c>
      <c r="V704">
        <v>151</v>
      </c>
      <c r="Y704">
        <v>5.4</v>
      </c>
      <c r="Z704">
        <v>5.4</v>
      </c>
      <c r="AA704">
        <v>100</v>
      </c>
      <c r="AL704">
        <v>10</v>
      </c>
      <c r="AM704">
        <v>32</v>
      </c>
      <c r="AN704">
        <v>19</v>
      </c>
      <c r="AO704" s="3">
        <v>43344</v>
      </c>
      <c r="AP704" s="3">
        <v>43220</v>
      </c>
      <c r="AQ704" t="s">
        <v>215</v>
      </c>
      <c r="AR704" t="s">
        <v>1685</v>
      </c>
    </row>
    <row r="705" spans="1:44" hidden="1" x14ac:dyDescent="0.3">
      <c r="A705" t="b">
        <f>AND($H705="Heat Pump",$K705&lt;=Summary!$B$3)</f>
        <v>0</v>
      </c>
      <c r="B705">
        <v>2327425</v>
      </c>
      <c r="C705" t="s">
        <v>1662</v>
      </c>
      <c r="D705" t="s">
        <v>1679</v>
      </c>
      <c r="E705" t="s">
        <v>1684</v>
      </c>
      <c r="F705" t="s">
        <v>1684</v>
      </c>
      <c r="H705" t="s">
        <v>213</v>
      </c>
      <c r="I705" t="s">
        <v>314</v>
      </c>
      <c r="K705">
        <v>1</v>
      </c>
      <c r="O705">
        <v>2</v>
      </c>
      <c r="T705">
        <v>199000</v>
      </c>
      <c r="U705">
        <v>0.96</v>
      </c>
      <c r="V705">
        <v>151</v>
      </c>
      <c r="Y705">
        <v>5.4</v>
      </c>
      <c r="Z705">
        <v>5.4</v>
      </c>
      <c r="AA705">
        <v>100</v>
      </c>
      <c r="AL705">
        <v>10</v>
      </c>
      <c r="AM705">
        <v>32</v>
      </c>
      <c r="AN705">
        <v>19</v>
      </c>
      <c r="AO705" s="3">
        <v>43344</v>
      </c>
      <c r="AP705" s="3">
        <v>43409</v>
      </c>
      <c r="AQ705" t="s">
        <v>215</v>
      </c>
      <c r="AR705" t="s">
        <v>1686</v>
      </c>
    </row>
    <row r="706" spans="1:44" hidden="1" x14ac:dyDescent="0.3">
      <c r="A706" t="b">
        <f>AND($H706="Heat Pump",$K706&lt;=Summary!$B$3)</f>
        <v>0</v>
      </c>
      <c r="B706">
        <v>2327426</v>
      </c>
      <c r="C706" t="s">
        <v>1662</v>
      </c>
      <c r="D706" t="s">
        <v>1679</v>
      </c>
      <c r="E706" t="s">
        <v>1687</v>
      </c>
      <c r="F706" t="s">
        <v>1687</v>
      </c>
      <c r="H706" t="s">
        <v>213</v>
      </c>
      <c r="I706" t="s">
        <v>314</v>
      </c>
      <c r="K706">
        <v>1</v>
      </c>
      <c r="O706">
        <v>2</v>
      </c>
      <c r="T706">
        <v>199000</v>
      </c>
      <c r="U706">
        <v>0.96</v>
      </c>
      <c r="V706">
        <v>151</v>
      </c>
      <c r="Y706">
        <v>5.4</v>
      </c>
      <c r="Z706">
        <v>5.4</v>
      </c>
      <c r="AA706">
        <v>100</v>
      </c>
      <c r="AL706">
        <v>10</v>
      </c>
      <c r="AM706">
        <v>32</v>
      </c>
      <c r="AN706">
        <v>19</v>
      </c>
      <c r="AO706" s="3">
        <v>43282</v>
      </c>
      <c r="AP706" s="3">
        <v>43409</v>
      </c>
      <c r="AQ706" t="s">
        <v>215</v>
      </c>
      <c r="AR706" t="s">
        <v>1688</v>
      </c>
    </row>
    <row r="707" spans="1:44" hidden="1" x14ac:dyDescent="0.3">
      <c r="A707" t="b">
        <f>AND($H707="Heat Pump",$K707&lt;=Summary!$B$3)</f>
        <v>0</v>
      </c>
      <c r="B707">
        <v>2317500</v>
      </c>
      <c r="C707" t="s">
        <v>1662</v>
      </c>
      <c r="D707" t="s">
        <v>1689</v>
      </c>
      <c r="E707" t="s">
        <v>1690</v>
      </c>
      <c r="F707" t="s">
        <v>1691</v>
      </c>
      <c r="H707" t="s">
        <v>213</v>
      </c>
      <c r="I707" t="s">
        <v>218</v>
      </c>
      <c r="K707">
        <v>0</v>
      </c>
      <c r="O707">
        <v>3</v>
      </c>
      <c r="P707">
        <v>4</v>
      </c>
      <c r="T707">
        <v>175000</v>
      </c>
      <c r="U707">
        <v>0.91</v>
      </c>
      <c r="Y707">
        <v>4.7</v>
      </c>
      <c r="Z707">
        <v>4.7</v>
      </c>
      <c r="AA707">
        <v>94</v>
      </c>
      <c r="AL707">
        <v>11</v>
      </c>
      <c r="AM707">
        <v>31</v>
      </c>
      <c r="AN707">
        <v>18</v>
      </c>
      <c r="AO707" s="3">
        <v>43101</v>
      </c>
      <c r="AP707" s="3">
        <v>43220</v>
      </c>
      <c r="AQ707" t="s">
        <v>239</v>
      </c>
      <c r="AR707" t="s">
        <v>1692</v>
      </c>
    </row>
    <row r="708" spans="1:44" hidden="1" x14ac:dyDescent="0.3">
      <c r="A708" t="b">
        <f>AND($H708="Heat Pump",$K708&lt;=Summary!$B$3)</f>
        <v>0</v>
      </c>
      <c r="B708">
        <v>2317499</v>
      </c>
      <c r="C708" t="s">
        <v>1662</v>
      </c>
      <c r="D708" t="s">
        <v>1689</v>
      </c>
      <c r="E708" t="s">
        <v>1690</v>
      </c>
      <c r="F708" t="s">
        <v>1693</v>
      </c>
      <c r="H708" t="s">
        <v>213</v>
      </c>
      <c r="I708" t="s">
        <v>214</v>
      </c>
      <c r="K708">
        <v>0</v>
      </c>
      <c r="O708">
        <v>3</v>
      </c>
      <c r="P708">
        <v>4</v>
      </c>
      <c r="T708">
        <v>175000</v>
      </c>
      <c r="U708">
        <v>0.91</v>
      </c>
      <c r="Y708">
        <v>4.7</v>
      </c>
      <c r="Z708">
        <v>4.7</v>
      </c>
      <c r="AA708">
        <v>94</v>
      </c>
      <c r="AL708">
        <v>11</v>
      </c>
      <c r="AM708">
        <v>31</v>
      </c>
      <c r="AN708">
        <v>18</v>
      </c>
      <c r="AO708" s="3">
        <v>43101</v>
      </c>
      <c r="AP708" s="3">
        <v>43220</v>
      </c>
      <c r="AQ708" t="s">
        <v>239</v>
      </c>
      <c r="AR708" t="s">
        <v>1694</v>
      </c>
    </row>
    <row r="709" spans="1:44" hidden="1" x14ac:dyDescent="0.3">
      <c r="A709" t="b">
        <f>AND($H709="Heat Pump",$K709&lt;=Summary!$B$3)</f>
        <v>0</v>
      </c>
      <c r="B709">
        <v>2317255</v>
      </c>
      <c r="C709" t="s">
        <v>1662</v>
      </c>
      <c r="D709" t="s">
        <v>1689</v>
      </c>
      <c r="E709" t="s">
        <v>1690</v>
      </c>
      <c r="F709" t="s">
        <v>1695</v>
      </c>
      <c r="H709" t="s">
        <v>213</v>
      </c>
      <c r="I709" t="s">
        <v>218</v>
      </c>
      <c r="K709">
        <v>1</v>
      </c>
      <c r="O709">
        <v>3</v>
      </c>
      <c r="P709">
        <v>4</v>
      </c>
      <c r="T709">
        <v>199000</v>
      </c>
      <c r="U709">
        <v>0.92</v>
      </c>
      <c r="Y709">
        <v>5.5</v>
      </c>
      <c r="Z709">
        <v>5.5</v>
      </c>
      <c r="AA709">
        <v>96</v>
      </c>
      <c r="AL709">
        <v>11</v>
      </c>
      <c r="AM709">
        <v>31</v>
      </c>
      <c r="AN709">
        <v>18</v>
      </c>
      <c r="AO709" s="3">
        <v>43101</v>
      </c>
      <c r="AP709" s="3">
        <v>43220</v>
      </c>
      <c r="AQ709" t="s">
        <v>239</v>
      </c>
      <c r="AR709" t="s">
        <v>1696</v>
      </c>
    </row>
    <row r="710" spans="1:44" hidden="1" x14ac:dyDescent="0.3">
      <c r="A710" t="b">
        <f>AND($H710="Heat Pump",$K710&lt;=Summary!$B$3)</f>
        <v>0</v>
      </c>
      <c r="B710">
        <v>2317254</v>
      </c>
      <c r="C710" t="s">
        <v>1662</v>
      </c>
      <c r="D710" t="s">
        <v>1689</v>
      </c>
      <c r="E710" t="s">
        <v>1690</v>
      </c>
      <c r="F710" t="s">
        <v>1697</v>
      </c>
      <c r="H710" t="s">
        <v>213</v>
      </c>
      <c r="I710" t="s">
        <v>214</v>
      </c>
      <c r="K710">
        <v>1</v>
      </c>
      <c r="O710">
        <v>3</v>
      </c>
      <c r="P710">
        <v>4</v>
      </c>
      <c r="T710">
        <v>199000</v>
      </c>
      <c r="U710">
        <v>0.92</v>
      </c>
      <c r="Y710">
        <v>5.5</v>
      </c>
      <c r="Z710">
        <v>5.5</v>
      </c>
      <c r="AA710">
        <v>96</v>
      </c>
      <c r="AL710">
        <v>11</v>
      </c>
      <c r="AM710">
        <v>31</v>
      </c>
      <c r="AN710">
        <v>18</v>
      </c>
      <c r="AO710" s="3">
        <v>43101</v>
      </c>
      <c r="AP710" s="3">
        <v>43220</v>
      </c>
      <c r="AQ710" t="s">
        <v>239</v>
      </c>
      <c r="AR710" t="s">
        <v>1698</v>
      </c>
    </row>
    <row r="711" spans="1:44" hidden="1" x14ac:dyDescent="0.3">
      <c r="A711" t="b">
        <f>AND($H711="Heat Pump",$K711&lt;=Summary!$B$3)</f>
        <v>0</v>
      </c>
      <c r="B711">
        <v>2359305</v>
      </c>
      <c r="C711" t="s">
        <v>1395</v>
      </c>
      <c r="D711" t="s">
        <v>1679</v>
      </c>
      <c r="E711" t="s">
        <v>1699</v>
      </c>
      <c r="F711" t="s">
        <v>1699</v>
      </c>
      <c r="H711" t="s">
        <v>1700</v>
      </c>
      <c r="I711" t="s">
        <v>218</v>
      </c>
      <c r="K711">
        <v>48</v>
      </c>
      <c r="L711">
        <v>56.3</v>
      </c>
      <c r="M711">
        <v>67.400000000000006</v>
      </c>
      <c r="N711">
        <v>24</v>
      </c>
      <c r="O711">
        <v>2</v>
      </c>
      <c r="P711">
        <v>3</v>
      </c>
      <c r="T711">
        <v>76000</v>
      </c>
      <c r="U711">
        <v>0.8</v>
      </c>
      <c r="V711">
        <v>212</v>
      </c>
      <c r="W711">
        <v>231.94748358859999</v>
      </c>
      <c r="AA711">
        <v>87</v>
      </c>
      <c r="AO711" s="3">
        <v>43871</v>
      </c>
      <c r="AP711" s="3">
        <v>43955</v>
      </c>
      <c r="AQ711" t="s">
        <v>215</v>
      </c>
      <c r="AR711" t="s">
        <v>1701</v>
      </c>
    </row>
    <row r="712" spans="1:44" hidden="1" x14ac:dyDescent="0.3">
      <c r="A712" t="b">
        <f>AND($H712="Heat Pump",$K712&lt;=Summary!$B$3)</f>
        <v>0</v>
      </c>
      <c r="B712">
        <v>2354524</v>
      </c>
      <c r="C712" t="s">
        <v>1395</v>
      </c>
      <c r="D712" t="s">
        <v>1679</v>
      </c>
      <c r="E712" t="s">
        <v>1702</v>
      </c>
      <c r="F712" t="s">
        <v>1703</v>
      </c>
      <c r="H712" t="s">
        <v>238</v>
      </c>
      <c r="I712" t="s">
        <v>214</v>
      </c>
      <c r="K712">
        <v>48</v>
      </c>
      <c r="L712">
        <v>56.3</v>
      </c>
      <c r="M712">
        <v>67.400000000000006</v>
      </c>
      <c r="N712">
        <v>24</v>
      </c>
      <c r="O712">
        <v>2</v>
      </c>
      <c r="P712">
        <v>3</v>
      </c>
      <c r="T712">
        <v>76000</v>
      </c>
      <c r="U712">
        <v>0.8</v>
      </c>
      <c r="V712">
        <v>212</v>
      </c>
      <c r="X712">
        <v>125</v>
      </c>
      <c r="AA712">
        <v>87</v>
      </c>
      <c r="AO712" s="3">
        <v>43871</v>
      </c>
      <c r="AP712" s="3">
        <v>43867</v>
      </c>
      <c r="AQ712" t="s">
        <v>215</v>
      </c>
      <c r="AR712" t="s">
        <v>1704</v>
      </c>
    </row>
    <row r="713" spans="1:44" hidden="1" x14ac:dyDescent="0.3">
      <c r="A713" t="b">
        <f>AND($H713="Heat Pump",$K713&lt;=Summary!$B$3)</f>
        <v>0</v>
      </c>
      <c r="B713">
        <v>2354525</v>
      </c>
      <c r="C713" t="s">
        <v>1395</v>
      </c>
      <c r="D713" t="s">
        <v>1679</v>
      </c>
      <c r="E713" t="s">
        <v>1702</v>
      </c>
      <c r="F713" t="s">
        <v>1705</v>
      </c>
      <c r="H713" t="s">
        <v>238</v>
      </c>
      <c r="I713" t="s">
        <v>218</v>
      </c>
      <c r="K713">
        <v>48</v>
      </c>
      <c r="L713">
        <v>56.3</v>
      </c>
      <c r="M713">
        <v>67.400000000000006</v>
      </c>
      <c r="N713">
        <v>24</v>
      </c>
      <c r="O713">
        <v>2</v>
      </c>
      <c r="P713">
        <v>3</v>
      </c>
      <c r="T713">
        <v>76000</v>
      </c>
      <c r="U713">
        <v>0.8</v>
      </c>
      <c r="V713">
        <v>212</v>
      </c>
      <c r="W713">
        <v>231.94748358859999</v>
      </c>
      <c r="X713">
        <v>125</v>
      </c>
      <c r="AA713">
        <v>87</v>
      </c>
      <c r="AO713" s="3">
        <v>43871</v>
      </c>
      <c r="AP713" s="3">
        <v>43867</v>
      </c>
      <c r="AQ713" t="s">
        <v>215</v>
      </c>
      <c r="AR713" t="s">
        <v>1706</v>
      </c>
    </row>
    <row r="714" spans="1:44" hidden="1" x14ac:dyDescent="0.3">
      <c r="A714" t="b">
        <f>AND($H714="Heat Pump",$K714&lt;=Summary!$B$3)</f>
        <v>0</v>
      </c>
      <c r="B714">
        <v>2354518</v>
      </c>
      <c r="C714" t="s">
        <v>1395</v>
      </c>
      <c r="D714" t="s">
        <v>1679</v>
      </c>
      <c r="E714" t="s">
        <v>1702</v>
      </c>
      <c r="F714" t="s">
        <v>1702</v>
      </c>
      <c r="H714" t="s">
        <v>238</v>
      </c>
      <c r="I714" t="s">
        <v>214</v>
      </c>
      <c r="K714">
        <v>48</v>
      </c>
      <c r="L714">
        <v>56.3</v>
      </c>
      <c r="M714">
        <v>67.400000000000006</v>
      </c>
      <c r="N714">
        <v>24</v>
      </c>
      <c r="O714">
        <v>2</v>
      </c>
      <c r="P714">
        <v>3</v>
      </c>
      <c r="T714">
        <v>76000</v>
      </c>
      <c r="U714">
        <v>0.8</v>
      </c>
      <c r="V714">
        <v>212</v>
      </c>
      <c r="X714">
        <v>125</v>
      </c>
      <c r="AA714">
        <v>87</v>
      </c>
      <c r="AO714" s="3">
        <v>43871</v>
      </c>
      <c r="AP714" s="3">
        <v>43867</v>
      </c>
      <c r="AQ714" t="s">
        <v>215</v>
      </c>
      <c r="AR714" t="s">
        <v>1707</v>
      </c>
    </row>
    <row r="715" spans="1:44" hidden="1" x14ac:dyDescent="0.3">
      <c r="A715" t="b">
        <f>AND($H715="Heat Pump",$K715&lt;=Summary!$B$3)</f>
        <v>0</v>
      </c>
      <c r="B715">
        <v>2354519</v>
      </c>
      <c r="C715" t="s">
        <v>1395</v>
      </c>
      <c r="D715" t="s">
        <v>1679</v>
      </c>
      <c r="E715" t="s">
        <v>1702</v>
      </c>
      <c r="F715" t="s">
        <v>1708</v>
      </c>
      <c r="H715" t="s">
        <v>238</v>
      </c>
      <c r="I715" t="s">
        <v>218</v>
      </c>
      <c r="K715">
        <v>48</v>
      </c>
      <c r="L715">
        <v>56.3</v>
      </c>
      <c r="M715">
        <v>67.400000000000006</v>
      </c>
      <c r="N715">
        <v>24</v>
      </c>
      <c r="O715">
        <v>2</v>
      </c>
      <c r="P715">
        <v>3</v>
      </c>
      <c r="T715">
        <v>76000</v>
      </c>
      <c r="U715">
        <v>0.8</v>
      </c>
      <c r="V715">
        <v>212</v>
      </c>
      <c r="W715">
        <v>231.94748358859999</v>
      </c>
      <c r="X715">
        <v>125</v>
      </c>
      <c r="AA715">
        <v>87</v>
      </c>
      <c r="AO715" s="3">
        <v>43871</v>
      </c>
      <c r="AP715" s="3">
        <v>43867</v>
      </c>
      <c r="AQ715" t="s">
        <v>215</v>
      </c>
      <c r="AR715" t="s">
        <v>1709</v>
      </c>
    </row>
    <row r="716" spans="1:44" hidden="1" x14ac:dyDescent="0.3">
      <c r="A716" t="b">
        <f>AND($H716="Heat Pump",$K716&lt;=Summary!$B$3)</f>
        <v>0</v>
      </c>
      <c r="B716">
        <v>2317582</v>
      </c>
      <c r="C716" t="s">
        <v>1395</v>
      </c>
      <c r="D716" t="s">
        <v>1679</v>
      </c>
      <c r="E716" t="s">
        <v>1710</v>
      </c>
      <c r="F716" t="s">
        <v>1710</v>
      </c>
      <c r="H716" t="s">
        <v>238</v>
      </c>
      <c r="I716" t="s">
        <v>214</v>
      </c>
      <c r="K716">
        <v>48</v>
      </c>
      <c r="L716">
        <v>56</v>
      </c>
      <c r="M716">
        <v>67</v>
      </c>
      <c r="N716">
        <v>24</v>
      </c>
      <c r="O716">
        <v>2</v>
      </c>
      <c r="P716">
        <v>3</v>
      </c>
      <c r="T716">
        <v>76000</v>
      </c>
      <c r="U716">
        <v>0.8</v>
      </c>
      <c r="X716">
        <v>120</v>
      </c>
      <c r="AA716">
        <v>89</v>
      </c>
      <c r="AO716" s="3">
        <v>42436</v>
      </c>
      <c r="AP716" s="3">
        <v>43745</v>
      </c>
      <c r="AQ716" t="s">
        <v>215</v>
      </c>
      <c r="AR716" t="s">
        <v>1711</v>
      </c>
    </row>
    <row r="717" spans="1:44" x14ac:dyDescent="0.3">
      <c r="A717" t="b">
        <f>AND($H717="Heat Pump",$K717&lt;=Summary!$B$3)</f>
        <v>1</v>
      </c>
      <c r="B717">
        <v>2320400</v>
      </c>
      <c r="C717" t="s">
        <v>1395</v>
      </c>
      <c r="D717" t="s">
        <v>1679</v>
      </c>
      <c r="E717" t="s">
        <v>1712</v>
      </c>
      <c r="F717" t="s">
        <v>1712</v>
      </c>
      <c r="H717" t="s">
        <v>224</v>
      </c>
      <c r="I717" t="s">
        <v>225</v>
      </c>
      <c r="K717">
        <v>45</v>
      </c>
      <c r="L717">
        <v>59.1</v>
      </c>
      <c r="N717">
        <v>21.8</v>
      </c>
      <c r="Q717">
        <v>4.5</v>
      </c>
      <c r="R717">
        <v>240</v>
      </c>
      <c r="S717">
        <v>958</v>
      </c>
      <c r="T717">
        <v>0</v>
      </c>
      <c r="U717">
        <v>3.39</v>
      </c>
      <c r="X717">
        <v>65</v>
      </c>
      <c r="AA717">
        <v>385</v>
      </c>
      <c r="AO717" s="3">
        <v>43132</v>
      </c>
      <c r="AP717" s="3">
        <v>43768</v>
      </c>
      <c r="AQ717" t="s">
        <v>215</v>
      </c>
      <c r="AR717" t="s">
        <v>1713</v>
      </c>
    </row>
    <row r="718" spans="1:44" hidden="1" x14ac:dyDescent="0.3">
      <c r="A718" t="b">
        <f>AND($H718="Heat Pump",$K718&lt;=Summary!$B$3)</f>
        <v>0</v>
      </c>
      <c r="B718">
        <v>2354372</v>
      </c>
      <c r="C718" t="s">
        <v>1395</v>
      </c>
      <c r="D718" t="s">
        <v>1679</v>
      </c>
      <c r="E718" t="s">
        <v>1714</v>
      </c>
      <c r="F718" t="s">
        <v>1714</v>
      </c>
      <c r="H718" t="s">
        <v>224</v>
      </c>
      <c r="I718" t="s">
        <v>225</v>
      </c>
      <c r="K718">
        <v>64</v>
      </c>
      <c r="L718">
        <v>64</v>
      </c>
      <c r="N718">
        <v>18</v>
      </c>
      <c r="Q718">
        <v>4.5</v>
      </c>
      <c r="R718">
        <v>240</v>
      </c>
      <c r="T718">
        <v>0</v>
      </c>
      <c r="U718">
        <v>3.46</v>
      </c>
      <c r="X718">
        <v>77</v>
      </c>
      <c r="AA718">
        <v>370</v>
      </c>
      <c r="AO718" s="3">
        <v>43831</v>
      </c>
      <c r="AP718" s="3">
        <v>43943</v>
      </c>
      <c r="AQ718" t="s">
        <v>215</v>
      </c>
      <c r="AR718" t="s">
        <v>1715</v>
      </c>
    </row>
    <row r="719" spans="1:44" hidden="1" x14ac:dyDescent="0.3">
      <c r="A719" t="b">
        <f>AND($H719="Heat Pump",$K719&lt;=Summary!$B$3)</f>
        <v>0</v>
      </c>
      <c r="B719">
        <v>2320401</v>
      </c>
      <c r="C719" t="s">
        <v>1395</v>
      </c>
      <c r="D719" t="s">
        <v>1679</v>
      </c>
      <c r="E719" t="s">
        <v>1716</v>
      </c>
      <c r="F719" t="s">
        <v>1716</v>
      </c>
      <c r="H719" t="s">
        <v>224</v>
      </c>
      <c r="I719" t="s">
        <v>225</v>
      </c>
      <c r="K719">
        <v>75</v>
      </c>
      <c r="L719">
        <v>71.099999999999994</v>
      </c>
      <c r="N719">
        <v>25</v>
      </c>
      <c r="Q719">
        <v>4.5</v>
      </c>
      <c r="R719">
        <v>240</v>
      </c>
      <c r="S719">
        <v>1426</v>
      </c>
      <c r="T719">
        <v>0</v>
      </c>
      <c r="U719">
        <v>3.48</v>
      </c>
      <c r="X719">
        <v>87</v>
      </c>
      <c r="AA719">
        <v>292</v>
      </c>
      <c r="AO719" s="3">
        <v>43132</v>
      </c>
      <c r="AP719" s="3">
        <v>43992</v>
      </c>
      <c r="AQ719" t="s">
        <v>215</v>
      </c>
      <c r="AR719" t="s">
        <v>1717</v>
      </c>
    </row>
    <row r="720" spans="1:44" hidden="1" x14ac:dyDescent="0.3">
      <c r="A720" t="b">
        <f>AND($H720="Heat Pump",$K720&lt;=Summary!$B$3)</f>
        <v>0</v>
      </c>
      <c r="B720">
        <v>2354405</v>
      </c>
      <c r="C720" t="s">
        <v>1395</v>
      </c>
      <c r="D720" t="s">
        <v>1679</v>
      </c>
      <c r="E720" t="s">
        <v>1439</v>
      </c>
      <c r="F720" t="s">
        <v>1439</v>
      </c>
      <c r="H720" t="s">
        <v>238</v>
      </c>
      <c r="I720" t="s">
        <v>214</v>
      </c>
      <c r="K720">
        <v>38</v>
      </c>
      <c r="L720">
        <v>46.5</v>
      </c>
      <c r="M720">
        <v>54.4</v>
      </c>
      <c r="N720">
        <v>20</v>
      </c>
      <c r="O720">
        <v>2</v>
      </c>
      <c r="P720">
        <v>3</v>
      </c>
      <c r="T720">
        <v>40000</v>
      </c>
      <c r="U720">
        <v>0.68</v>
      </c>
      <c r="V720">
        <v>244</v>
      </c>
      <c r="X720">
        <v>75</v>
      </c>
      <c r="AA720">
        <v>79</v>
      </c>
      <c r="AO720" s="3">
        <v>43850</v>
      </c>
      <c r="AP720" s="3">
        <v>43864</v>
      </c>
      <c r="AQ720" t="s">
        <v>215</v>
      </c>
      <c r="AR720" t="s">
        <v>1718</v>
      </c>
    </row>
    <row r="721" spans="1:44" hidden="1" x14ac:dyDescent="0.3">
      <c r="A721" t="b">
        <f>AND($H721="Heat Pump",$K721&lt;=Summary!$B$3)</f>
        <v>0</v>
      </c>
      <c r="B721">
        <v>2354406</v>
      </c>
      <c r="C721" t="s">
        <v>1395</v>
      </c>
      <c r="D721" t="s">
        <v>1679</v>
      </c>
      <c r="E721" t="s">
        <v>1439</v>
      </c>
      <c r="F721" t="s">
        <v>1719</v>
      </c>
      <c r="H721" t="s">
        <v>238</v>
      </c>
      <c r="I721" t="s">
        <v>218</v>
      </c>
      <c r="K721">
        <v>38</v>
      </c>
      <c r="L721">
        <v>46.5</v>
      </c>
      <c r="M721">
        <v>54.4</v>
      </c>
      <c r="N721">
        <v>20</v>
      </c>
      <c r="O721">
        <v>2</v>
      </c>
      <c r="P721">
        <v>3</v>
      </c>
      <c r="T721">
        <v>40000</v>
      </c>
      <c r="U721">
        <v>0.68</v>
      </c>
      <c r="V721">
        <v>244</v>
      </c>
      <c r="W721">
        <v>266.95842450769999</v>
      </c>
      <c r="X721">
        <v>75</v>
      </c>
      <c r="AA721">
        <v>79</v>
      </c>
      <c r="AO721" s="3">
        <v>43850</v>
      </c>
      <c r="AP721" s="3">
        <v>43864</v>
      </c>
      <c r="AQ721" t="s">
        <v>215</v>
      </c>
      <c r="AR721" t="s">
        <v>1720</v>
      </c>
    </row>
    <row r="722" spans="1:44" hidden="1" x14ac:dyDescent="0.3">
      <c r="A722" t="b">
        <f>AND($H722="Heat Pump",$K722&lt;=Summary!$B$3)</f>
        <v>0</v>
      </c>
      <c r="B722">
        <v>2354526</v>
      </c>
      <c r="C722" t="s">
        <v>1395</v>
      </c>
      <c r="D722" t="s">
        <v>1679</v>
      </c>
      <c r="E722" t="s">
        <v>1442</v>
      </c>
      <c r="F722" t="s">
        <v>1442</v>
      </c>
      <c r="H722" t="s">
        <v>238</v>
      </c>
      <c r="I722" t="s">
        <v>214</v>
      </c>
      <c r="K722">
        <v>48</v>
      </c>
      <c r="L722">
        <v>48.2</v>
      </c>
      <c r="M722">
        <v>55.4</v>
      </c>
      <c r="N722">
        <v>22</v>
      </c>
      <c r="O722">
        <v>2</v>
      </c>
      <c r="P722">
        <v>3</v>
      </c>
      <c r="T722">
        <v>40000</v>
      </c>
      <c r="U722">
        <v>0.69</v>
      </c>
      <c r="V722">
        <v>242</v>
      </c>
      <c r="X722">
        <v>78</v>
      </c>
      <c r="AA722">
        <v>79</v>
      </c>
      <c r="AO722" s="3">
        <v>43850</v>
      </c>
      <c r="AP722" s="3">
        <v>43867</v>
      </c>
      <c r="AQ722" t="s">
        <v>215</v>
      </c>
      <c r="AR722" t="s">
        <v>1721</v>
      </c>
    </row>
    <row r="723" spans="1:44" hidden="1" x14ac:dyDescent="0.3">
      <c r="A723" t="b">
        <f>AND($H723="Heat Pump",$K723&lt;=Summary!$B$3)</f>
        <v>0</v>
      </c>
      <c r="B723">
        <v>2354527</v>
      </c>
      <c r="C723" t="s">
        <v>1395</v>
      </c>
      <c r="D723" t="s">
        <v>1679</v>
      </c>
      <c r="E723" t="s">
        <v>1442</v>
      </c>
      <c r="F723" t="s">
        <v>1722</v>
      </c>
      <c r="H723" t="s">
        <v>238</v>
      </c>
      <c r="I723" t="s">
        <v>218</v>
      </c>
      <c r="K723">
        <v>48</v>
      </c>
      <c r="L723">
        <v>48.2</v>
      </c>
      <c r="M723">
        <v>55.4</v>
      </c>
      <c r="N723">
        <v>22</v>
      </c>
      <c r="O723">
        <v>2</v>
      </c>
      <c r="P723">
        <v>3</v>
      </c>
      <c r="T723">
        <v>40000</v>
      </c>
      <c r="U723">
        <v>0.69</v>
      </c>
      <c r="V723">
        <v>242</v>
      </c>
      <c r="W723">
        <v>264.77024070020002</v>
      </c>
      <c r="X723">
        <v>78</v>
      </c>
      <c r="AA723">
        <v>79</v>
      </c>
      <c r="AO723" s="3">
        <v>43850</v>
      </c>
      <c r="AP723" s="3">
        <v>43867</v>
      </c>
      <c r="AQ723" t="s">
        <v>215</v>
      </c>
      <c r="AR723" t="s">
        <v>1723</v>
      </c>
    </row>
    <row r="724" spans="1:44" hidden="1" x14ac:dyDescent="0.3">
      <c r="A724" t="b">
        <f>AND($H724="Heat Pump",$K724&lt;=Summary!$B$3)</f>
        <v>0</v>
      </c>
      <c r="B724">
        <v>2317628</v>
      </c>
      <c r="C724" t="s">
        <v>1395</v>
      </c>
      <c r="D724" t="s">
        <v>1679</v>
      </c>
      <c r="E724" t="s">
        <v>1724</v>
      </c>
      <c r="F724" t="s">
        <v>1724</v>
      </c>
      <c r="H724" t="s">
        <v>238</v>
      </c>
      <c r="I724" t="s">
        <v>214</v>
      </c>
      <c r="K724">
        <v>38</v>
      </c>
      <c r="L724">
        <v>41</v>
      </c>
      <c r="M724">
        <v>55</v>
      </c>
      <c r="N724">
        <v>18</v>
      </c>
      <c r="O724">
        <v>3</v>
      </c>
      <c r="P724">
        <v>4</v>
      </c>
      <c r="T724">
        <v>38000</v>
      </c>
      <c r="U724">
        <v>0.64</v>
      </c>
      <c r="V724">
        <v>224</v>
      </c>
      <c r="X724">
        <v>62</v>
      </c>
      <c r="AA724">
        <v>78</v>
      </c>
      <c r="AO724" s="3">
        <v>42110</v>
      </c>
      <c r="AP724" s="3">
        <v>43899</v>
      </c>
      <c r="AQ724" t="s">
        <v>239</v>
      </c>
      <c r="AR724" t="s">
        <v>1725</v>
      </c>
    </row>
    <row r="725" spans="1:44" hidden="1" x14ac:dyDescent="0.3">
      <c r="A725" t="b">
        <f>AND($H725="Heat Pump",$K725&lt;=Summary!$B$3)</f>
        <v>0</v>
      </c>
      <c r="B725">
        <v>2317630</v>
      </c>
      <c r="C725" t="s">
        <v>1395</v>
      </c>
      <c r="D725" t="s">
        <v>1679</v>
      </c>
      <c r="E725" t="s">
        <v>1726</v>
      </c>
      <c r="F725" t="s">
        <v>1726</v>
      </c>
      <c r="H725" t="s">
        <v>238</v>
      </c>
      <c r="I725" t="s">
        <v>218</v>
      </c>
      <c r="K725">
        <v>38</v>
      </c>
      <c r="L725">
        <v>41</v>
      </c>
      <c r="M725">
        <v>55</v>
      </c>
      <c r="N725">
        <v>18</v>
      </c>
      <c r="O725">
        <v>3</v>
      </c>
      <c r="P725">
        <v>4</v>
      </c>
      <c r="T725">
        <v>38000</v>
      </c>
      <c r="U725">
        <v>0.64</v>
      </c>
      <c r="V725">
        <v>224</v>
      </c>
      <c r="W725">
        <v>245.07658643330001</v>
      </c>
      <c r="X725">
        <v>62</v>
      </c>
      <c r="AA725">
        <v>78</v>
      </c>
      <c r="AO725" s="3">
        <v>42110</v>
      </c>
      <c r="AP725" s="3">
        <v>43787</v>
      </c>
      <c r="AQ725" t="s">
        <v>239</v>
      </c>
      <c r="AR725" t="s">
        <v>1727</v>
      </c>
    </row>
    <row r="726" spans="1:44" hidden="1" x14ac:dyDescent="0.3">
      <c r="A726" t="b">
        <f>AND($H726="Heat Pump",$K726&lt;=Summary!$B$3)</f>
        <v>0</v>
      </c>
      <c r="B726">
        <v>2317648</v>
      </c>
      <c r="C726" t="s">
        <v>1395</v>
      </c>
      <c r="D726" t="s">
        <v>1679</v>
      </c>
      <c r="E726" t="s">
        <v>1728</v>
      </c>
      <c r="F726" t="s">
        <v>1728</v>
      </c>
      <c r="H726" t="s">
        <v>238</v>
      </c>
      <c r="I726" t="s">
        <v>214</v>
      </c>
      <c r="K726">
        <v>47</v>
      </c>
      <c r="L726">
        <v>50</v>
      </c>
      <c r="M726">
        <v>62</v>
      </c>
      <c r="N726">
        <v>18</v>
      </c>
      <c r="O726">
        <v>3</v>
      </c>
      <c r="P726">
        <v>4</v>
      </c>
      <c r="T726">
        <v>40000</v>
      </c>
      <c r="U726">
        <v>0.68</v>
      </c>
      <c r="V726">
        <v>224</v>
      </c>
      <c r="X726">
        <v>81</v>
      </c>
      <c r="AA726">
        <v>79</v>
      </c>
      <c r="AO726" s="3">
        <v>42110</v>
      </c>
      <c r="AP726" s="3">
        <v>43223</v>
      </c>
      <c r="AQ726" t="s">
        <v>239</v>
      </c>
      <c r="AR726" t="s">
        <v>1729</v>
      </c>
    </row>
    <row r="727" spans="1:44" hidden="1" x14ac:dyDescent="0.3">
      <c r="A727" t="b">
        <f>AND($H727="Heat Pump",$K727&lt;=Summary!$B$3)</f>
        <v>0</v>
      </c>
      <c r="B727">
        <v>2317650</v>
      </c>
      <c r="C727" t="s">
        <v>1395</v>
      </c>
      <c r="D727" t="s">
        <v>1679</v>
      </c>
      <c r="E727" t="s">
        <v>1730</v>
      </c>
      <c r="F727" t="s">
        <v>1730</v>
      </c>
      <c r="H727" t="s">
        <v>238</v>
      </c>
      <c r="I727" t="s">
        <v>218</v>
      </c>
      <c r="K727">
        <v>47</v>
      </c>
      <c r="L727">
        <v>50</v>
      </c>
      <c r="M727">
        <v>62</v>
      </c>
      <c r="N727">
        <v>18</v>
      </c>
      <c r="O727">
        <v>3</v>
      </c>
      <c r="P727">
        <v>4</v>
      </c>
      <c r="T727">
        <v>40000</v>
      </c>
      <c r="U727">
        <v>0.68</v>
      </c>
      <c r="V727">
        <v>224</v>
      </c>
      <c r="W727">
        <v>245.07658643330001</v>
      </c>
      <c r="X727">
        <v>81</v>
      </c>
      <c r="AA727">
        <v>79</v>
      </c>
      <c r="AO727" s="3">
        <v>42110</v>
      </c>
      <c r="AP727" s="3">
        <v>43565</v>
      </c>
      <c r="AQ727" t="s">
        <v>239</v>
      </c>
      <c r="AR727" t="s">
        <v>1731</v>
      </c>
    </row>
    <row r="728" spans="1:44" hidden="1" x14ac:dyDescent="0.3">
      <c r="A728" t="b">
        <f>AND($H728="Heat Pump",$K728&lt;=Summary!$B$3)</f>
        <v>0</v>
      </c>
      <c r="B728">
        <v>2317450</v>
      </c>
      <c r="C728" t="s">
        <v>1395</v>
      </c>
      <c r="D728" t="s">
        <v>1679</v>
      </c>
      <c r="E728" t="s">
        <v>1732</v>
      </c>
      <c r="F728" t="s">
        <v>1732</v>
      </c>
      <c r="H728" t="s">
        <v>238</v>
      </c>
      <c r="I728" t="s">
        <v>214</v>
      </c>
      <c r="K728">
        <v>38</v>
      </c>
      <c r="L728">
        <v>40</v>
      </c>
      <c r="M728">
        <v>55</v>
      </c>
      <c r="N728">
        <v>18</v>
      </c>
      <c r="O728">
        <v>3</v>
      </c>
      <c r="P728">
        <v>4</v>
      </c>
      <c r="T728">
        <v>38000</v>
      </c>
      <c r="U728">
        <v>0.64</v>
      </c>
      <c r="V728">
        <v>214</v>
      </c>
      <c r="X728">
        <v>62</v>
      </c>
      <c r="AA728">
        <v>78</v>
      </c>
      <c r="AO728" s="3">
        <v>42110</v>
      </c>
      <c r="AP728" s="3">
        <v>43969</v>
      </c>
      <c r="AQ728" t="s">
        <v>239</v>
      </c>
      <c r="AR728" t="s">
        <v>1733</v>
      </c>
    </row>
    <row r="729" spans="1:44" hidden="1" x14ac:dyDescent="0.3">
      <c r="A729" t="b">
        <f>AND($H729="Heat Pump",$K729&lt;=Summary!$B$3)</f>
        <v>0</v>
      </c>
      <c r="B729">
        <v>2317452</v>
      </c>
      <c r="C729" t="s">
        <v>1395</v>
      </c>
      <c r="D729" t="s">
        <v>1679</v>
      </c>
      <c r="E729" t="s">
        <v>1734</v>
      </c>
      <c r="F729" t="s">
        <v>1734</v>
      </c>
      <c r="H729" t="s">
        <v>238</v>
      </c>
      <c r="I729" t="s">
        <v>218</v>
      </c>
      <c r="K729">
        <v>38</v>
      </c>
      <c r="L729">
        <v>40</v>
      </c>
      <c r="M729">
        <v>55</v>
      </c>
      <c r="N729">
        <v>18</v>
      </c>
      <c r="O729">
        <v>3</v>
      </c>
      <c r="P729">
        <v>4</v>
      </c>
      <c r="T729">
        <v>38000</v>
      </c>
      <c r="U729">
        <v>0.64</v>
      </c>
      <c r="V729">
        <v>214</v>
      </c>
      <c r="W729">
        <v>234.13566739609999</v>
      </c>
      <c r="X729">
        <v>62</v>
      </c>
      <c r="AA729">
        <v>78</v>
      </c>
      <c r="AO729" s="3">
        <v>42110</v>
      </c>
      <c r="AP729" s="3">
        <v>43787</v>
      </c>
      <c r="AQ729" t="s">
        <v>239</v>
      </c>
      <c r="AR729" t="s">
        <v>1735</v>
      </c>
    </row>
    <row r="730" spans="1:44" hidden="1" x14ac:dyDescent="0.3">
      <c r="A730" t="b">
        <f>AND($H730="Heat Pump",$K730&lt;=Summary!$B$3)</f>
        <v>0</v>
      </c>
      <c r="B730">
        <v>2317494</v>
      </c>
      <c r="C730" t="s">
        <v>1395</v>
      </c>
      <c r="D730" t="s">
        <v>1679</v>
      </c>
      <c r="E730" t="s">
        <v>1736</v>
      </c>
      <c r="F730" t="s">
        <v>1736</v>
      </c>
      <c r="H730" t="s">
        <v>238</v>
      </c>
      <c r="I730" t="s">
        <v>214</v>
      </c>
      <c r="K730">
        <v>48</v>
      </c>
      <c r="L730">
        <v>41</v>
      </c>
      <c r="M730">
        <v>56</v>
      </c>
      <c r="N730">
        <v>20</v>
      </c>
      <c r="O730">
        <v>3</v>
      </c>
      <c r="P730">
        <v>4</v>
      </c>
      <c r="T730">
        <v>38000</v>
      </c>
      <c r="U730">
        <v>0.68</v>
      </c>
      <c r="V730">
        <v>214</v>
      </c>
      <c r="X730">
        <v>76</v>
      </c>
      <c r="AA730">
        <v>79</v>
      </c>
      <c r="AO730" s="3">
        <v>42110</v>
      </c>
      <c r="AP730" s="3">
        <v>43753</v>
      </c>
      <c r="AQ730" t="s">
        <v>239</v>
      </c>
      <c r="AR730" t="s">
        <v>1737</v>
      </c>
    </row>
    <row r="731" spans="1:44" hidden="1" x14ac:dyDescent="0.3">
      <c r="A731" t="b">
        <f>AND($H731="Heat Pump",$K731&lt;=Summary!$B$3)</f>
        <v>0</v>
      </c>
      <c r="B731">
        <v>2317496</v>
      </c>
      <c r="C731" t="s">
        <v>1395</v>
      </c>
      <c r="D731" t="s">
        <v>1679</v>
      </c>
      <c r="E731" t="s">
        <v>1738</v>
      </c>
      <c r="F731" t="s">
        <v>1738</v>
      </c>
      <c r="H731" t="s">
        <v>238</v>
      </c>
      <c r="I731" t="s">
        <v>218</v>
      </c>
      <c r="K731">
        <v>48</v>
      </c>
      <c r="L731">
        <v>41</v>
      </c>
      <c r="M731">
        <v>56</v>
      </c>
      <c r="N731">
        <v>20</v>
      </c>
      <c r="O731">
        <v>3</v>
      </c>
      <c r="P731">
        <v>4</v>
      </c>
      <c r="T731">
        <v>38000</v>
      </c>
      <c r="U731">
        <v>0.68</v>
      </c>
      <c r="V731">
        <v>214</v>
      </c>
      <c r="W731">
        <v>234.13566739609999</v>
      </c>
      <c r="X731">
        <v>76</v>
      </c>
      <c r="AA731">
        <v>79</v>
      </c>
      <c r="AO731" s="3">
        <v>42110</v>
      </c>
      <c r="AP731" s="3">
        <v>43787</v>
      </c>
      <c r="AQ731" t="s">
        <v>239</v>
      </c>
      <c r="AR731" t="s">
        <v>1739</v>
      </c>
    </row>
    <row r="732" spans="1:44" hidden="1" x14ac:dyDescent="0.3">
      <c r="A732" t="b">
        <f>AND($H732="Heat Pump",$K732&lt;=Summary!$B$3)</f>
        <v>0</v>
      </c>
      <c r="B732">
        <v>2317537</v>
      </c>
      <c r="C732" t="s">
        <v>1395</v>
      </c>
      <c r="D732" t="s">
        <v>1679</v>
      </c>
      <c r="E732" t="s">
        <v>1740</v>
      </c>
      <c r="F732" t="s">
        <v>1740</v>
      </c>
      <c r="H732" t="s">
        <v>238</v>
      </c>
      <c r="I732" t="s">
        <v>214</v>
      </c>
      <c r="K732">
        <v>38</v>
      </c>
      <c r="L732">
        <v>40</v>
      </c>
      <c r="M732">
        <v>59</v>
      </c>
      <c r="N732">
        <v>18</v>
      </c>
      <c r="O732">
        <v>2</v>
      </c>
      <c r="T732">
        <v>40000</v>
      </c>
      <c r="U732">
        <v>0.64</v>
      </c>
      <c r="V732">
        <v>214</v>
      </c>
      <c r="X732">
        <v>73</v>
      </c>
      <c r="AA732">
        <v>76</v>
      </c>
      <c r="AO732" s="3">
        <v>42110</v>
      </c>
      <c r="AP732" s="3">
        <v>43753</v>
      </c>
      <c r="AQ732" t="s">
        <v>239</v>
      </c>
      <c r="AR732" t="s">
        <v>1741</v>
      </c>
    </row>
    <row r="733" spans="1:44" hidden="1" x14ac:dyDescent="0.3">
      <c r="A733" t="b">
        <f>AND($H733="Heat Pump",$K733&lt;=Summary!$B$3)</f>
        <v>0</v>
      </c>
      <c r="B733">
        <v>2317539</v>
      </c>
      <c r="C733" t="s">
        <v>1395</v>
      </c>
      <c r="D733" t="s">
        <v>1679</v>
      </c>
      <c r="E733" t="s">
        <v>1742</v>
      </c>
      <c r="F733" t="s">
        <v>1742</v>
      </c>
      <c r="H733" t="s">
        <v>238</v>
      </c>
      <c r="I733" t="s">
        <v>218</v>
      </c>
      <c r="K733">
        <v>38</v>
      </c>
      <c r="L733">
        <v>40</v>
      </c>
      <c r="M733">
        <v>59</v>
      </c>
      <c r="N733">
        <v>18</v>
      </c>
      <c r="O733">
        <v>2</v>
      </c>
      <c r="T733">
        <v>38000</v>
      </c>
      <c r="U733">
        <v>0.64</v>
      </c>
      <c r="V733">
        <v>214</v>
      </c>
      <c r="W733">
        <v>234.13566739609999</v>
      </c>
      <c r="X733">
        <v>73</v>
      </c>
      <c r="AA733">
        <v>76</v>
      </c>
      <c r="AO733" s="3">
        <v>42110</v>
      </c>
      <c r="AP733" s="3">
        <v>43787</v>
      </c>
      <c r="AQ733" t="s">
        <v>239</v>
      </c>
      <c r="AR733" t="s">
        <v>1743</v>
      </c>
    </row>
    <row r="734" spans="1:44" hidden="1" x14ac:dyDescent="0.3">
      <c r="A734" t="b">
        <f>AND($H734="Heat Pump",$K734&lt;=Summary!$B$3)</f>
        <v>0</v>
      </c>
      <c r="B734">
        <v>2317507</v>
      </c>
      <c r="C734" t="s">
        <v>1395</v>
      </c>
      <c r="D734" t="s">
        <v>1679</v>
      </c>
      <c r="E734" t="s">
        <v>1744</v>
      </c>
      <c r="F734" t="s">
        <v>1744</v>
      </c>
      <c r="H734" t="s">
        <v>238</v>
      </c>
      <c r="I734" t="s">
        <v>214</v>
      </c>
      <c r="K734">
        <v>46</v>
      </c>
      <c r="L734">
        <v>50</v>
      </c>
      <c r="M734">
        <v>68</v>
      </c>
      <c r="N734">
        <v>18</v>
      </c>
      <c r="O734">
        <v>3</v>
      </c>
      <c r="T734">
        <v>60000</v>
      </c>
      <c r="U734">
        <v>0.68</v>
      </c>
      <c r="V734">
        <v>220</v>
      </c>
      <c r="X734">
        <v>103</v>
      </c>
      <c r="AA734">
        <v>77</v>
      </c>
      <c r="AO734" s="3">
        <v>42110</v>
      </c>
      <c r="AP734" s="3">
        <v>43223</v>
      </c>
      <c r="AQ734" t="s">
        <v>239</v>
      </c>
      <c r="AR734" t="s">
        <v>1745</v>
      </c>
    </row>
    <row r="735" spans="1:44" hidden="1" x14ac:dyDescent="0.3">
      <c r="A735" t="b">
        <f>AND($H735="Heat Pump",$K735&lt;=Summary!$B$3)</f>
        <v>0</v>
      </c>
      <c r="B735">
        <v>2317509</v>
      </c>
      <c r="C735" t="s">
        <v>1395</v>
      </c>
      <c r="D735" t="s">
        <v>1679</v>
      </c>
      <c r="E735" t="s">
        <v>1397</v>
      </c>
      <c r="F735" t="s">
        <v>1397</v>
      </c>
      <c r="H735" t="s">
        <v>238</v>
      </c>
      <c r="I735" t="s">
        <v>218</v>
      </c>
      <c r="K735">
        <v>46</v>
      </c>
      <c r="L735">
        <v>50</v>
      </c>
      <c r="M735">
        <v>68</v>
      </c>
      <c r="N735">
        <v>18</v>
      </c>
      <c r="O735">
        <v>3</v>
      </c>
      <c r="T735">
        <v>60000</v>
      </c>
      <c r="U735">
        <v>0.68</v>
      </c>
      <c r="V735">
        <v>220</v>
      </c>
      <c r="W735">
        <v>240.7002188184</v>
      </c>
      <c r="X735">
        <v>103</v>
      </c>
      <c r="AA735">
        <v>77</v>
      </c>
      <c r="AO735" s="3">
        <v>42110</v>
      </c>
      <c r="AP735" s="3">
        <v>43787</v>
      </c>
      <c r="AQ735" t="s">
        <v>239</v>
      </c>
      <c r="AR735" t="s">
        <v>1746</v>
      </c>
    </row>
    <row r="736" spans="1:44" hidden="1" x14ac:dyDescent="0.3">
      <c r="A736" t="b">
        <f>AND($H736="Heat Pump",$K736&lt;=Summary!$B$3)</f>
        <v>0</v>
      </c>
      <c r="B736">
        <v>2316432</v>
      </c>
      <c r="C736" t="s">
        <v>1395</v>
      </c>
      <c r="D736" t="s">
        <v>1679</v>
      </c>
      <c r="E736" t="s">
        <v>1399</v>
      </c>
      <c r="F736" t="s">
        <v>1399</v>
      </c>
      <c r="H736" t="s">
        <v>238</v>
      </c>
      <c r="I736" t="s">
        <v>214</v>
      </c>
      <c r="K736">
        <v>48</v>
      </c>
      <c r="L736">
        <v>41</v>
      </c>
      <c r="M736">
        <v>60</v>
      </c>
      <c r="N736">
        <v>20</v>
      </c>
      <c r="O736">
        <v>2</v>
      </c>
      <c r="T736">
        <v>40000</v>
      </c>
      <c r="U736">
        <v>0.68</v>
      </c>
      <c r="V736">
        <v>214</v>
      </c>
      <c r="X736">
        <v>80</v>
      </c>
      <c r="AA736">
        <v>79</v>
      </c>
      <c r="AO736" s="3">
        <v>42110</v>
      </c>
      <c r="AP736" s="3">
        <v>43755</v>
      </c>
      <c r="AQ736" t="s">
        <v>239</v>
      </c>
      <c r="AR736" t="s">
        <v>1747</v>
      </c>
    </row>
    <row r="737" spans="1:44" hidden="1" x14ac:dyDescent="0.3">
      <c r="A737" t="b">
        <f>AND($H737="Heat Pump",$K737&lt;=Summary!$B$3)</f>
        <v>0</v>
      </c>
      <c r="B737">
        <v>2316434</v>
      </c>
      <c r="C737" t="s">
        <v>1395</v>
      </c>
      <c r="D737" t="s">
        <v>1679</v>
      </c>
      <c r="E737" t="s">
        <v>1401</v>
      </c>
      <c r="F737" t="s">
        <v>1401</v>
      </c>
      <c r="H737" t="s">
        <v>238</v>
      </c>
      <c r="I737" t="s">
        <v>218</v>
      </c>
      <c r="K737">
        <v>48</v>
      </c>
      <c r="L737">
        <v>41</v>
      </c>
      <c r="M737">
        <v>60</v>
      </c>
      <c r="N737">
        <v>20</v>
      </c>
      <c r="O737">
        <v>2</v>
      </c>
      <c r="T737">
        <v>38000</v>
      </c>
      <c r="U737">
        <v>0.68</v>
      </c>
      <c r="V737">
        <v>214</v>
      </c>
      <c r="W737">
        <v>234.13566739609999</v>
      </c>
      <c r="X737">
        <v>80</v>
      </c>
      <c r="AA737">
        <v>79</v>
      </c>
      <c r="AO737" s="3">
        <v>42110</v>
      </c>
      <c r="AP737" s="3">
        <v>43787</v>
      </c>
      <c r="AQ737" t="s">
        <v>239</v>
      </c>
      <c r="AR737" t="s">
        <v>1748</v>
      </c>
    </row>
    <row r="738" spans="1:44" hidden="1" x14ac:dyDescent="0.3">
      <c r="A738" t="b">
        <f>AND($H738="Heat Pump",$K738&lt;=Summary!$B$3)</f>
        <v>0</v>
      </c>
      <c r="B738">
        <v>2317563</v>
      </c>
      <c r="C738" t="s">
        <v>1395</v>
      </c>
      <c r="D738" t="s">
        <v>1679</v>
      </c>
      <c r="E738" t="s">
        <v>1403</v>
      </c>
      <c r="F738" t="s">
        <v>1403</v>
      </c>
      <c r="H738" t="s">
        <v>238</v>
      </c>
      <c r="I738" t="s">
        <v>218</v>
      </c>
      <c r="K738">
        <v>38</v>
      </c>
      <c r="L738">
        <v>48</v>
      </c>
      <c r="M738">
        <v>57</v>
      </c>
      <c r="N738">
        <v>22</v>
      </c>
      <c r="O738">
        <v>2</v>
      </c>
      <c r="P738">
        <v>3</v>
      </c>
      <c r="T738">
        <v>40000</v>
      </c>
      <c r="U738">
        <v>0.67</v>
      </c>
      <c r="V738">
        <v>224</v>
      </c>
      <c r="W738">
        <v>245.07658643330001</v>
      </c>
      <c r="X738">
        <v>70</v>
      </c>
      <c r="AA738">
        <v>77</v>
      </c>
      <c r="AO738" s="3">
        <v>42527</v>
      </c>
      <c r="AP738" s="3">
        <v>43195</v>
      </c>
      <c r="AQ738" t="s">
        <v>215</v>
      </c>
      <c r="AR738" t="s">
        <v>1749</v>
      </c>
    </row>
    <row r="739" spans="1:44" hidden="1" x14ac:dyDescent="0.3">
      <c r="A739" t="b">
        <f>AND($H739="Heat Pump",$K739&lt;=Summary!$B$3)</f>
        <v>0</v>
      </c>
      <c r="B739">
        <v>2354380</v>
      </c>
      <c r="C739" t="s">
        <v>1395</v>
      </c>
      <c r="D739" t="s">
        <v>1679</v>
      </c>
      <c r="E739" t="s">
        <v>1405</v>
      </c>
      <c r="F739" t="s">
        <v>1405</v>
      </c>
      <c r="H739" t="s">
        <v>238</v>
      </c>
      <c r="I739" t="s">
        <v>214</v>
      </c>
      <c r="K739">
        <v>38</v>
      </c>
      <c r="L739">
        <v>47.2</v>
      </c>
      <c r="M739">
        <v>54.4</v>
      </c>
      <c r="N739">
        <v>22</v>
      </c>
      <c r="O739">
        <v>2</v>
      </c>
      <c r="P739">
        <v>3</v>
      </c>
      <c r="T739">
        <v>40000</v>
      </c>
      <c r="U739">
        <v>0.72</v>
      </c>
      <c r="V739">
        <v>231</v>
      </c>
      <c r="X739">
        <v>75</v>
      </c>
      <c r="AA739">
        <v>80</v>
      </c>
      <c r="AO739" s="3">
        <v>43850</v>
      </c>
      <c r="AP739" s="3">
        <v>43864</v>
      </c>
      <c r="AQ739" t="s">
        <v>215</v>
      </c>
      <c r="AR739" t="s">
        <v>1750</v>
      </c>
    </row>
    <row r="740" spans="1:44" hidden="1" x14ac:dyDescent="0.3">
      <c r="A740" t="b">
        <f>AND($H740="Heat Pump",$K740&lt;=Summary!$B$3)</f>
        <v>0</v>
      </c>
      <c r="B740">
        <v>2317565</v>
      </c>
      <c r="C740" t="s">
        <v>1395</v>
      </c>
      <c r="D740" t="s">
        <v>1679</v>
      </c>
      <c r="E740" t="s">
        <v>1407</v>
      </c>
      <c r="F740" t="s">
        <v>1407</v>
      </c>
      <c r="H740" t="s">
        <v>238</v>
      </c>
      <c r="I740" t="s">
        <v>218</v>
      </c>
      <c r="K740">
        <v>38</v>
      </c>
      <c r="L740">
        <v>48</v>
      </c>
      <c r="M740">
        <v>57</v>
      </c>
      <c r="N740">
        <v>22</v>
      </c>
      <c r="O740">
        <v>2</v>
      </c>
      <c r="P740">
        <v>3</v>
      </c>
      <c r="T740">
        <v>40000</v>
      </c>
      <c r="U740">
        <v>0.67</v>
      </c>
      <c r="V740">
        <v>0</v>
      </c>
      <c r="W740">
        <v>0</v>
      </c>
      <c r="X740">
        <v>70</v>
      </c>
      <c r="AA740">
        <v>77</v>
      </c>
      <c r="AO740" s="3">
        <v>42527</v>
      </c>
      <c r="AP740" s="3">
        <v>43787</v>
      </c>
      <c r="AQ740" t="s">
        <v>215</v>
      </c>
      <c r="AR740" t="s">
        <v>1751</v>
      </c>
    </row>
    <row r="741" spans="1:44" hidden="1" x14ac:dyDescent="0.3">
      <c r="A741" t="b">
        <f>AND($H741="Heat Pump",$K741&lt;=Summary!$B$3)</f>
        <v>0</v>
      </c>
      <c r="B741">
        <v>2354381</v>
      </c>
      <c r="C741" t="s">
        <v>1395</v>
      </c>
      <c r="D741" t="s">
        <v>1679</v>
      </c>
      <c r="E741" t="s">
        <v>1405</v>
      </c>
      <c r="F741" t="s">
        <v>1409</v>
      </c>
      <c r="H741" t="s">
        <v>238</v>
      </c>
      <c r="I741" t="s">
        <v>218</v>
      </c>
      <c r="K741">
        <v>38</v>
      </c>
      <c r="L741">
        <v>47.2</v>
      </c>
      <c r="M741">
        <v>54.4</v>
      </c>
      <c r="N741">
        <v>22</v>
      </c>
      <c r="O741">
        <v>2</v>
      </c>
      <c r="P741">
        <v>3</v>
      </c>
      <c r="T741">
        <v>40000</v>
      </c>
      <c r="U741">
        <v>0.72</v>
      </c>
      <c r="V741">
        <v>231</v>
      </c>
      <c r="W741">
        <v>252.73522975930001</v>
      </c>
      <c r="X741">
        <v>75</v>
      </c>
      <c r="AA741">
        <v>80</v>
      </c>
      <c r="AO741" s="3">
        <v>43850</v>
      </c>
      <c r="AP741" s="3">
        <v>43864</v>
      </c>
      <c r="AQ741" t="s">
        <v>215</v>
      </c>
      <c r="AR741" t="s">
        <v>1752</v>
      </c>
    </row>
    <row r="742" spans="1:44" hidden="1" x14ac:dyDescent="0.3">
      <c r="A742" t="b">
        <f>AND($H742="Heat Pump",$K742&lt;=Summary!$B$3)</f>
        <v>0</v>
      </c>
      <c r="B742">
        <v>2317658</v>
      </c>
      <c r="C742" t="s">
        <v>1395</v>
      </c>
      <c r="D742" t="s">
        <v>1679</v>
      </c>
      <c r="E742" t="s">
        <v>1411</v>
      </c>
      <c r="F742" t="s">
        <v>1411</v>
      </c>
      <c r="H742" t="s">
        <v>238</v>
      </c>
      <c r="I742" t="s">
        <v>214</v>
      </c>
      <c r="K742">
        <v>38</v>
      </c>
      <c r="L742">
        <v>49</v>
      </c>
      <c r="M742">
        <v>67</v>
      </c>
      <c r="N742">
        <v>16</v>
      </c>
      <c r="O742">
        <v>2</v>
      </c>
      <c r="T742">
        <v>40000</v>
      </c>
      <c r="U742">
        <v>0.68</v>
      </c>
      <c r="V742">
        <v>214</v>
      </c>
      <c r="X742">
        <v>75</v>
      </c>
      <c r="AA742">
        <v>79</v>
      </c>
      <c r="AO742" s="3">
        <v>42110</v>
      </c>
      <c r="AP742" s="3">
        <v>43753</v>
      </c>
      <c r="AQ742" t="s">
        <v>239</v>
      </c>
      <c r="AR742" t="s">
        <v>1753</v>
      </c>
    </row>
    <row r="743" spans="1:44" hidden="1" x14ac:dyDescent="0.3">
      <c r="A743" t="b">
        <f>AND($H743="Heat Pump",$K743&lt;=Summary!$B$3)</f>
        <v>0</v>
      </c>
      <c r="B743">
        <v>2354349</v>
      </c>
      <c r="C743" t="s">
        <v>1395</v>
      </c>
      <c r="D743" t="s">
        <v>1679</v>
      </c>
      <c r="E743" t="s">
        <v>1413</v>
      </c>
      <c r="F743" t="s">
        <v>1413</v>
      </c>
      <c r="H743" t="s">
        <v>238</v>
      </c>
      <c r="I743" t="s">
        <v>214</v>
      </c>
      <c r="K743">
        <v>38</v>
      </c>
      <c r="L743">
        <v>56.8</v>
      </c>
      <c r="M743">
        <v>64</v>
      </c>
      <c r="N743">
        <v>20</v>
      </c>
      <c r="O743">
        <v>2</v>
      </c>
      <c r="P743">
        <v>3</v>
      </c>
      <c r="T743">
        <v>40000</v>
      </c>
      <c r="U743">
        <v>0.72</v>
      </c>
      <c r="V743">
        <v>234</v>
      </c>
      <c r="X743">
        <v>78</v>
      </c>
      <c r="AA743">
        <v>79</v>
      </c>
      <c r="AO743" s="3">
        <v>43850</v>
      </c>
      <c r="AP743" s="3">
        <v>43864</v>
      </c>
      <c r="AQ743" t="s">
        <v>215</v>
      </c>
      <c r="AR743" t="s">
        <v>1754</v>
      </c>
    </row>
    <row r="744" spans="1:44" hidden="1" x14ac:dyDescent="0.3">
      <c r="A744" t="b">
        <f>AND($H744="Heat Pump",$K744&lt;=Summary!$B$3)</f>
        <v>0</v>
      </c>
      <c r="B744">
        <v>2317660</v>
      </c>
      <c r="C744" t="s">
        <v>1395</v>
      </c>
      <c r="D744" t="s">
        <v>1679</v>
      </c>
      <c r="E744" t="s">
        <v>1415</v>
      </c>
      <c r="F744" t="s">
        <v>1415</v>
      </c>
      <c r="H744" t="s">
        <v>238</v>
      </c>
      <c r="I744" t="s">
        <v>218</v>
      </c>
      <c r="K744">
        <v>38</v>
      </c>
      <c r="L744">
        <v>49</v>
      </c>
      <c r="M744">
        <v>67</v>
      </c>
      <c r="N744">
        <v>16</v>
      </c>
      <c r="O744">
        <v>2</v>
      </c>
      <c r="T744">
        <v>38000</v>
      </c>
      <c r="U744">
        <v>0.68</v>
      </c>
      <c r="V744">
        <v>214</v>
      </c>
      <c r="W744">
        <v>234.13566739609999</v>
      </c>
      <c r="X744">
        <v>75</v>
      </c>
      <c r="AA744">
        <v>79</v>
      </c>
      <c r="AO744" s="3">
        <v>42110</v>
      </c>
      <c r="AP744" s="3">
        <v>43787</v>
      </c>
      <c r="AQ744" t="s">
        <v>239</v>
      </c>
      <c r="AR744" t="s">
        <v>1755</v>
      </c>
    </row>
    <row r="745" spans="1:44" hidden="1" x14ac:dyDescent="0.3">
      <c r="A745" t="b">
        <f>AND($H745="Heat Pump",$K745&lt;=Summary!$B$3)</f>
        <v>0</v>
      </c>
      <c r="B745">
        <v>2354352</v>
      </c>
      <c r="C745" t="s">
        <v>1395</v>
      </c>
      <c r="D745" t="s">
        <v>1679</v>
      </c>
      <c r="E745" t="s">
        <v>1413</v>
      </c>
      <c r="F745" t="s">
        <v>1417</v>
      </c>
      <c r="H745" t="s">
        <v>238</v>
      </c>
      <c r="I745" t="s">
        <v>218</v>
      </c>
      <c r="K745">
        <v>38</v>
      </c>
      <c r="L745">
        <v>56.8</v>
      </c>
      <c r="M745">
        <v>64</v>
      </c>
      <c r="N745">
        <v>20</v>
      </c>
      <c r="O745">
        <v>2</v>
      </c>
      <c r="P745">
        <v>3</v>
      </c>
      <c r="T745">
        <v>40000</v>
      </c>
      <c r="U745">
        <v>0.72</v>
      </c>
      <c r="V745">
        <v>234</v>
      </c>
      <c r="W745">
        <v>256.0175054705</v>
      </c>
      <c r="X745">
        <v>78</v>
      </c>
      <c r="AA745">
        <v>79</v>
      </c>
      <c r="AO745" s="3">
        <v>43850</v>
      </c>
      <c r="AP745" s="3">
        <v>43864</v>
      </c>
      <c r="AQ745" t="s">
        <v>215</v>
      </c>
      <c r="AR745" t="s">
        <v>1756</v>
      </c>
    </row>
    <row r="746" spans="1:44" hidden="1" x14ac:dyDescent="0.3">
      <c r="A746" t="b">
        <f>AND($H746="Heat Pump",$K746&lt;=Summary!$B$3)</f>
        <v>0</v>
      </c>
      <c r="B746">
        <v>2317654</v>
      </c>
      <c r="C746" t="s">
        <v>1395</v>
      </c>
      <c r="D746" t="s">
        <v>1679</v>
      </c>
      <c r="E746" t="s">
        <v>1419</v>
      </c>
      <c r="F746" t="s">
        <v>1419</v>
      </c>
      <c r="H746" t="s">
        <v>238</v>
      </c>
      <c r="I746" t="s">
        <v>214</v>
      </c>
      <c r="K746">
        <v>46</v>
      </c>
      <c r="L746">
        <v>50</v>
      </c>
      <c r="M746">
        <v>67</v>
      </c>
      <c r="N746">
        <v>18</v>
      </c>
      <c r="O746">
        <v>3</v>
      </c>
      <c r="T746">
        <v>65000</v>
      </c>
      <c r="U746">
        <v>0.68</v>
      </c>
      <c r="V746">
        <v>214</v>
      </c>
      <c r="X746">
        <v>116</v>
      </c>
      <c r="AA746">
        <v>81</v>
      </c>
      <c r="AO746" s="3">
        <v>42110</v>
      </c>
      <c r="AP746" s="3">
        <v>43864</v>
      </c>
      <c r="AQ746" t="s">
        <v>239</v>
      </c>
      <c r="AR746" t="s">
        <v>1757</v>
      </c>
    </row>
    <row r="747" spans="1:44" hidden="1" x14ac:dyDescent="0.3">
      <c r="A747" t="b">
        <f>AND($H747="Heat Pump",$K747&lt;=Summary!$B$3)</f>
        <v>0</v>
      </c>
      <c r="B747">
        <v>2317656</v>
      </c>
      <c r="C747" t="s">
        <v>1395</v>
      </c>
      <c r="D747" t="s">
        <v>1679</v>
      </c>
      <c r="E747" t="s">
        <v>1421</v>
      </c>
      <c r="F747" t="s">
        <v>1421</v>
      </c>
      <c r="H747" t="s">
        <v>238</v>
      </c>
      <c r="I747" t="s">
        <v>218</v>
      </c>
      <c r="K747">
        <v>46</v>
      </c>
      <c r="L747">
        <v>50</v>
      </c>
      <c r="M747">
        <v>67</v>
      </c>
      <c r="N747">
        <v>18</v>
      </c>
      <c r="O747">
        <v>3</v>
      </c>
      <c r="T747">
        <v>58000</v>
      </c>
      <c r="U747">
        <v>0.68</v>
      </c>
      <c r="V747">
        <v>214</v>
      </c>
      <c r="W747">
        <v>234.13566739609999</v>
      </c>
      <c r="X747">
        <v>116</v>
      </c>
      <c r="AA747">
        <v>81</v>
      </c>
      <c r="AO747" s="3">
        <v>42110</v>
      </c>
      <c r="AP747" s="3">
        <v>43787</v>
      </c>
      <c r="AQ747" t="s">
        <v>239</v>
      </c>
      <c r="AR747" t="s">
        <v>1758</v>
      </c>
    </row>
    <row r="748" spans="1:44" hidden="1" x14ac:dyDescent="0.3">
      <c r="A748" t="b">
        <f>AND($H748="Heat Pump",$K748&lt;=Summary!$B$3)</f>
        <v>0</v>
      </c>
      <c r="B748">
        <v>2317529</v>
      </c>
      <c r="C748" t="s">
        <v>1395</v>
      </c>
      <c r="D748" t="s">
        <v>1679</v>
      </c>
      <c r="E748" t="s">
        <v>1423</v>
      </c>
      <c r="F748" t="s">
        <v>1423</v>
      </c>
      <c r="H748" t="s">
        <v>238</v>
      </c>
      <c r="I748" t="s">
        <v>214</v>
      </c>
      <c r="K748">
        <v>48</v>
      </c>
      <c r="L748">
        <v>48</v>
      </c>
      <c r="M748">
        <v>58</v>
      </c>
      <c r="N748">
        <v>24</v>
      </c>
      <c r="O748">
        <v>2</v>
      </c>
      <c r="P748">
        <v>3</v>
      </c>
      <c r="T748">
        <v>40000</v>
      </c>
      <c r="U748">
        <v>0.7</v>
      </c>
      <c r="V748">
        <v>224</v>
      </c>
      <c r="X748">
        <v>75</v>
      </c>
      <c r="AA748">
        <v>78</v>
      </c>
      <c r="AO748" s="3">
        <v>42527</v>
      </c>
      <c r="AP748" s="3">
        <v>43864</v>
      </c>
      <c r="AQ748" t="s">
        <v>215</v>
      </c>
      <c r="AR748" t="s">
        <v>1759</v>
      </c>
    </row>
    <row r="749" spans="1:44" hidden="1" x14ac:dyDescent="0.3">
      <c r="A749" t="b">
        <f>AND($H749="Heat Pump",$K749&lt;=Summary!$B$3)</f>
        <v>0</v>
      </c>
      <c r="B749">
        <v>2354373</v>
      </c>
      <c r="C749" t="s">
        <v>1395</v>
      </c>
      <c r="D749" t="s">
        <v>1679</v>
      </c>
      <c r="E749" t="s">
        <v>1425</v>
      </c>
      <c r="F749" t="s">
        <v>1425</v>
      </c>
      <c r="H749" t="s">
        <v>238</v>
      </c>
      <c r="I749" t="s">
        <v>214</v>
      </c>
      <c r="K749">
        <v>48</v>
      </c>
      <c r="L749">
        <v>48.2</v>
      </c>
      <c r="M749">
        <v>55.4</v>
      </c>
      <c r="N749">
        <v>24</v>
      </c>
      <c r="O749">
        <v>2</v>
      </c>
      <c r="P749">
        <v>3</v>
      </c>
      <c r="T749">
        <v>40000</v>
      </c>
      <c r="U749">
        <v>0.72</v>
      </c>
      <c r="V749">
        <v>232</v>
      </c>
      <c r="X749">
        <v>78</v>
      </c>
      <c r="AA749">
        <v>80</v>
      </c>
      <c r="AO749" s="3">
        <v>43850</v>
      </c>
      <c r="AP749" s="3">
        <v>43864</v>
      </c>
      <c r="AQ749" t="s">
        <v>215</v>
      </c>
      <c r="AR749" t="s">
        <v>1760</v>
      </c>
    </row>
    <row r="750" spans="1:44" hidden="1" x14ac:dyDescent="0.3">
      <c r="A750" t="b">
        <f>AND($H750="Heat Pump",$K750&lt;=Summary!$B$3)</f>
        <v>0</v>
      </c>
      <c r="B750">
        <v>2317531</v>
      </c>
      <c r="C750" t="s">
        <v>1395</v>
      </c>
      <c r="D750" t="s">
        <v>1679</v>
      </c>
      <c r="E750" t="s">
        <v>1427</v>
      </c>
      <c r="F750" t="s">
        <v>1427</v>
      </c>
      <c r="H750" t="s">
        <v>238</v>
      </c>
      <c r="I750" t="s">
        <v>218</v>
      </c>
      <c r="K750">
        <v>48</v>
      </c>
      <c r="L750">
        <v>48</v>
      </c>
      <c r="M750">
        <v>58</v>
      </c>
      <c r="N750">
        <v>24</v>
      </c>
      <c r="O750">
        <v>2</v>
      </c>
      <c r="P750">
        <v>3</v>
      </c>
      <c r="T750">
        <v>40000</v>
      </c>
      <c r="U750">
        <v>0.7</v>
      </c>
      <c r="V750">
        <v>0</v>
      </c>
      <c r="W750">
        <v>0</v>
      </c>
      <c r="X750">
        <v>75</v>
      </c>
      <c r="AA750">
        <v>78</v>
      </c>
      <c r="AO750" s="3">
        <v>42527</v>
      </c>
      <c r="AP750" s="3">
        <v>43787</v>
      </c>
      <c r="AQ750" t="s">
        <v>215</v>
      </c>
      <c r="AR750" t="s">
        <v>1761</v>
      </c>
    </row>
    <row r="751" spans="1:44" hidden="1" x14ac:dyDescent="0.3">
      <c r="A751" t="b">
        <f>AND($H751="Heat Pump",$K751&lt;=Summary!$B$3)</f>
        <v>0</v>
      </c>
      <c r="B751">
        <v>2354374</v>
      </c>
      <c r="C751" t="s">
        <v>1395</v>
      </c>
      <c r="D751" t="s">
        <v>1679</v>
      </c>
      <c r="E751" t="s">
        <v>1425</v>
      </c>
      <c r="F751" t="s">
        <v>1429</v>
      </c>
      <c r="H751" t="s">
        <v>238</v>
      </c>
      <c r="I751" t="s">
        <v>218</v>
      </c>
      <c r="K751">
        <v>48</v>
      </c>
      <c r="L751">
        <v>48.2</v>
      </c>
      <c r="M751">
        <v>55.4</v>
      </c>
      <c r="N751">
        <v>24</v>
      </c>
      <c r="O751">
        <v>2</v>
      </c>
      <c r="P751">
        <v>3</v>
      </c>
      <c r="T751">
        <v>40000</v>
      </c>
      <c r="U751">
        <v>0.72</v>
      </c>
      <c r="V751">
        <v>232</v>
      </c>
      <c r="W751">
        <v>253.829321663</v>
      </c>
      <c r="X751">
        <v>78</v>
      </c>
      <c r="AA751">
        <v>80</v>
      </c>
      <c r="AO751" s="3">
        <v>43850</v>
      </c>
      <c r="AP751" s="3">
        <v>43864</v>
      </c>
      <c r="AQ751" t="s">
        <v>215</v>
      </c>
      <c r="AR751" t="s">
        <v>1762</v>
      </c>
    </row>
    <row r="752" spans="1:44" hidden="1" x14ac:dyDescent="0.3">
      <c r="A752" t="b">
        <f>AND($H752="Heat Pump",$K752&lt;=Summary!$B$3)</f>
        <v>0</v>
      </c>
      <c r="B752">
        <v>2317669</v>
      </c>
      <c r="C752" t="s">
        <v>1395</v>
      </c>
      <c r="D752" t="s">
        <v>1679</v>
      </c>
      <c r="E752" t="s">
        <v>1431</v>
      </c>
      <c r="F752" t="s">
        <v>1431</v>
      </c>
      <c r="H752" t="s">
        <v>238</v>
      </c>
      <c r="I752" t="s">
        <v>214</v>
      </c>
      <c r="K752">
        <v>48</v>
      </c>
      <c r="L752">
        <v>50</v>
      </c>
      <c r="M752">
        <v>67</v>
      </c>
      <c r="N752">
        <v>18</v>
      </c>
      <c r="O752">
        <v>2</v>
      </c>
      <c r="T752">
        <v>40000</v>
      </c>
      <c r="U752">
        <v>0.67</v>
      </c>
      <c r="V752">
        <v>214</v>
      </c>
      <c r="X752">
        <v>71</v>
      </c>
      <c r="AA752">
        <v>79</v>
      </c>
      <c r="AO752" s="3">
        <v>42110</v>
      </c>
      <c r="AP752" s="3">
        <v>43223</v>
      </c>
      <c r="AQ752" t="s">
        <v>239</v>
      </c>
      <c r="AR752" t="s">
        <v>1763</v>
      </c>
    </row>
    <row r="753" spans="1:44" hidden="1" x14ac:dyDescent="0.3">
      <c r="A753" t="b">
        <f>AND($H753="Heat Pump",$K753&lt;=Summary!$B$3)</f>
        <v>0</v>
      </c>
      <c r="B753">
        <v>2354343</v>
      </c>
      <c r="C753" t="s">
        <v>1395</v>
      </c>
      <c r="D753" t="s">
        <v>1679</v>
      </c>
      <c r="E753" t="s">
        <v>1433</v>
      </c>
      <c r="F753" t="s">
        <v>1433</v>
      </c>
      <c r="H753" t="s">
        <v>238</v>
      </c>
      <c r="I753" t="s">
        <v>214</v>
      </c>
      <c r="K753">
        <v>48</v>
      </c>
      <c r="L753">
        <v>57.6</v>
      </c>
      <c r="M753">
        <v>64.8</v>
      </c>
      <c r="N753">
        <v>22</v>
      </c>
      <c r="O753">
        <v>2</v>
      </c>
      <c r="P753">
        <v>3</v>
      </c>
      <c r="T753">
        <v>40000</v>
      </c>
      <c r="U753">
        <v>0.72</v>
      </c>
      <c r="V753">
        <v>231</v>
      </c>
      <c r="X753">
        <v>75</v>
      </c>
      <c r="AA753">
        <v>80</v>
      </c>
      <c r="AO753" s="3">
        <v>43850</v>
      </c>
      <c r="AP753" s="3">
        <v>43864</v>
      </c>
      <c r="AQ753" t="s">
        <v>215</v>
      </c>
      <c r="AR753" t="s">
        <v>1764</v>
      </c>
    </row>
    <row r="754" spans="1:44" hidden="1" x14ac:dyDescent="0.3">
      <c r="A754" t="b">
        <f>AND($H754="Heat Pump",$K754&lt;=Summary!$B$3)</f>
        <v>0</v>
      </c>
      <c r="B754">
        <v>2317671</v>
      </c>
      <c r="C754" t="s">
        <v>1395</v>
      </c>
      <c r="D754" t="s">
        <v>1679</v>
      </c>
      <c r="E754" t="s">
        <v>1435</v>
      </c>
      <c r="F754" t="s">
        <v>1435</v>
      </c>
      <c r="H754" t="s">
        <v>238</v>
      </c>
      <c r="I754" t="s">
        <v>218</v>
      </c>
      <c r="K754">
        <v>48</v>
      </c>
      <c r="L754">
        <v>50</v>
      </c>
      <c r="M754">
        <v>67</v>
      </c>
      <c r="N754">
        <v>18</v>
      </c>
      <c r="O754">
        <v>2</v>
      </c>
      <c r="T754">
        <v>38000</v>
      </c>
      <c r="U754">
        <v>0.67</v>
      </c>
      <c r="V754">
        <v>214</v>
      </c>
      <c r="W754">
        <v>234.13566739609999</v>
      </c>
      <c r="X754">
        <v>71</v>
      </c>
      <c r="AA754">
        <v>79</v>
      </c>
      <c r="AO754" s="3">
        <v>42110</v>
      </c>
      <c r="AP754" s="3">
        <v>43787</v>
      </c>
      <c r="AQ754" t="s">
        <v>239</v>
      </c>
      <c r="AR754" t="s">
        <v>1765</v>
      </c>
    </row>
    <row r="755" spans="1:44" hidden="1" x14ac:dyDescent="0.3">
      <c r="A755" t="b">
        <f>AND($H755="Heat Pump",$K755&lt;=Summary!$B$3)</f>
        <v>0</v>
      </c>
      <c r="B755">
        <v>2354344</v>
      </c>
      <c r="C755" t="s">
        <v>1395</v>
      </c>
      <c r="D755" t="s">
        <v>1679</v>
      </c>
      <c r="E755" t="s">
        <v>1433</v>
      </c>
      <c r="F755" t="s">
        <v>1437</v>
      </c>
      <c r="H755" t="s">
        <v>238</v>
      </c>
      <c r="I755" t="s">
        <v>218</v>
      </c>
      <c r="K755">
        <v>48</v>
      </c>
      <c r="L755">
        <v>57.6</v>
      </c>
      <c r="M755">
        <v>64.8</v>
      </c>
      <c r="N755">
        <v>22</v>
      </c>
      <c r="O755">
        <v>2</v>
      </c>
      <c r="P755">
        <v>3</v>
      </c>
      <c r="T755">
        <v>40000</v>
      </c>
      <c r="U755">
        <v>0.72</v>
      </c>
      <c r="V755">
        <v>231</v>
      </c>
      <c r="W755">
        <v>252.73522975930001</v>
      </c>
      <c r="X755">
        <v>75</v>
      </c>
      <c r="AA755">
        <v>80</v>
      </c>
      <c r="AO755" s="3">
        <v>43850</v>
      </c>
      <c r="AP755" s="3">
        <v>43864</v>
      </c>
      <c r="AQ755" t="s">
        <v>215</v>
      </c>
      <c r="AR755" t="s">
        <v>1766</v>
      </c>
    </row>
    <row r="756" spans="1:44" hidden="1" x14ac:dyDescent="0.3">
      <c r="A756" t="b">
        <f>AND($H756="Heat Pump",$K756&lt;=Summary!$B$3)</f>
        <v>0</v>
      </c>
      <c r="B756">
        <v>2354409</v>
      </c>
      <c r="C756" t="s">
        <v>1395</v>
      </c>
      <c r="D756" t="s">
        <v>1679</v>
      </c>
      <c r="E756" t="s">
        <v>1439</v>
      </c>
      <c r="F756" t="s">
        <v>1440</v>
      </c>
      <c r="H756" t="s">
        <v>238</v>
      </c>
      <c r="I756" t="s">
        <v>214</v>
      </c>
      <c r="K756">
        <v>38</v>
      </c>
      <c r="L756">
        <v>46.5</v>
      </c>
      <c r="M756">
        <v>54.4</v>
      </c>
      <c r="N756">
        <v>20</v>
      </c>
      <c r="O756">
        <v>2</v>
      </c>
      <c r="P756">
        <v>3</v>
      </c>
      <c r="T756">
        <v>40000</v>
      </c>
      <c r="U756">
        <v>0.68</v>
      </c>
      <c r="V756">
        <v>244</v>
      </c>
      <c r="X756">
        <v>75</v>
      </c>
      <c r="AA756">
        <v>79</v>
      </c>
      <c r="AO756" s="3">
        <v>43850</v>
      </c>
      <c r="AP756" s="3">
        <v>43864</v>
      </c>
      <c r="AQ756" t="s">
        <v>215</v>
      </c>
      <c r="AR756" t="s">
        <v>1767</v>
      </c>
    </row>
    <row r="757" spans="1:44" hidden="1" x14ac:dyDescent="0.3">
      <c r="A757" t="b">
        <f>AND($H757="Heat Pump",$K757&lt;=Summary!$B$3)</f>
        <v>0</v>
      </c>
      <c r="B757">
        <v>2354530</v>
      </c>
      <c r="C757" t="s">
        <v>1395</v>
      </c>
      <c r="D757" t="s">
        <v>1679</v>
      </c>
      <c r="E757" t="s">
        <v>1442</v>
      </c>
      <c r="F757" t="s">
        <v>1443</v>
      </c>
      <c r="H757" t="s">
        <v>238</v>
      </c>
      <c r="I757" t="s">
        <v>214</v>
      </c>
      <c r="K757">
        <v>48</v>
      </c>
      <c r="L757">
        <v>48.2</v>
      </c>
      <c r="M757">
        <v>55.4</v>
      </c>
      <c r="N757">
        <v>22</v>
      </c>
      <c r="O757">
        <v>2</v>
      </c>
      <c r="P757">
        <v>3</v>
      </c>
      <c r="T757">
        <v>40000</v>
      </c>
      <c r="U757">
        <v>0.69</v>
      </c>
      <c r="V757">
        <v>242</v>
      </c>
      <c r="X757">
        <v>78</v>
      </c>
      <c r="AA757">
        <v>79</v>
      </c>
      <c r="AO757" s="3">
        <v>43850</v>
      </c>
      <c r="AP757" s="3">
        <v>43867</v>
      </c>
      <c r="AQ757" t="s">
        <v>215</v>
      </c>
      <c r="AR757" t="s">
        <v>1768</v>
      </c>
    </row>
    <row r="758" spans="1:44" hidden="1" x14ac:dyDescent="0.3">
      <c r="A758" t="b">
        <f>AND($H758="Heat Pump",$K758&lt;=Summary!$B$3)</f>
        <v>0</v>
      </c>
      <c r="B758">
        <v>2317627</v>
      </c>
      <c r="C758" t="s">
        <v>1395</v>
      </c>
      <c r="D758" t="s">
        <v>1679</v>
      </c>
      <c r="E758" t="s">
        <v>1769</v>
      </c>
      <c r="F758" t="s">
        <v>1769</v>
      </c>
      <c r="H758" t="s">
        <v>238</v>
      </c>
      <c r="I758" t="s">
        <v>214</v>
      </c>
      <c r="K758">
        <v>38</v>
      </c>
      <c r="L758">
        <v>47.7</v>
      </c>
      <c r="M758">
        <v>54.5</v>
      </c>
      <c r="N758">
        <v>22</v>
      </c>
      <c r="O758">
        <v>3</v>
      </c>
      <c r="P758">
        <v>4</v>
      </c>
      <c r="T758">
        <v>38000</v>
      </c>
      <c r="U758">
        <v>0.64</v>
      </c>
      <c r="X758">
        <v>67</v>
      </c>
      <c r="AA758">
        <v>78</v>
      </c>
      <c r="AO758" s="3">
        <v>42795</v>
      </c>
      <c r="AP758" s="3">
        <v>43787</v>
      </c>
      <c r="AQ758" t="s">
        <v>215</v>
      </c>
      <c r="AR758" t="s">
        <v>1770</v>
      </c>
    </row>
    <row r="759" spans="1:44" hidden="1" x14ac:dyDescent="0.3">
      <c r="A759" t="b">
        <f>AND($H759="Heat Pump",$K759&lt;=Summary!$B$3)</f>
        <v>0</v>
      </c>
      <c r="B759">
        <v>2317647</v>
      </c>
      <c r="C759" t="s">
        <v>1395</v>
      </c>
      <c r="D759" t="s">
        <v>1679</v>
      </c>
      <c r="E759" t="s">
        <v>1771</v>
      </c>
      <c r="F759" t="s">
        <v>1771</v>
      </c>
      <c r="H759" t="s">
        <v>238</v>
      </c>
      <c r="I759" t="s">
        <v>214</v>
      </c>
      <c r="K759">
        <v>47</v>
      </c>
      <c r="L759">
        <v>56.5</v>
      </c>
      <c r="M759">
        <v>63.5</v>
      </c>
      <c r="N759">
        <v>22</v>
      </c>
      <c r="O759">
        <v>3</v>
      </c>
      <c r="P759">
        <v>4</v>
      </c>
      <c r="T759">
        <v>40000</v>
      </c>
      <c r="U759">
        <v>0.68</v>
      </c>
      <c r="X759">
        <v>81</v>
      </c>
      <c r="AA759">
        <v>79</v>
      </c>
      <c r="AO759" s="3">
        <v>42736</v>
      </c>
      <c r="AP759" s="3">
        <v>43565</v>
      </c>
      <c r="AQ759" t="s">
        <v>215</v>
      </c>
      <c r="AR759" t="s">
        <v>1772</v>
      </c>
    </row>
    <row r="760" spans="1:44" hidden="1" x14ac:dyDescent="0.3">
      <c r="A760" t="b">
        <f>AND($H760="Heat Pump",$K760&lt;=Summary!$B$3)</f>
        <v>0</v>
      </c>
      <c r="B760">
        <v>2317541</v>
      </c>
      <c r="C760" t="s">
        <v>1395</v>
      </c>
      <c r="D760" t="s">
        <v>1679</v>
      </c>
      <c r="E760" t="s">
        <v>1445</v>
      </c>
      <c r="F760" t="s">
        <v>1445</v>
      </c>
      <c r="H760" t="s">
        <v>238</v>
      </c>
      <c r="I760" t="s">
        <v>214</v>
      </c>
      <c r="K760">
        <v>38</v>
      </c>
      <c r="L760">
        <v>40</v>
      </c>
      <c r="M760">
        <v>60</v>
      </c>
      <c r="N760">
        <v>18</v>
      </c>
      <c r="O760">
        <v>2</v>
      </c>
      <c r="T760">
        <v>40000</v>
      </c>
      <c r="U760">
        <v>0.64</v>
      </c>
      <c r="V760">
        <v>214</v>
      </c>
      <c r="X760">
        <v>73</v>
      </c>
      <c r="AA760">
        <v>77</v>
      </c>
      <c r="AO760" s="3">
        <v>42110</v>
      </c>
      <c r="AP760" s="3">
        <v>43787</v>
      </c>
      <c r="AQ760" t="s">
        <v>239</v>
      </c>
      <c r="AR760" t="s">
        <v>1773</v>
      </c>
    </row>
    <row r="761" spans="1:44" hidden="1" x14ac:dyDescent="0.3">
      <c r="A761" t="b">
        <f>AND($H761="Heat Pump",$K761&lt;=Summary!$B$3)</f>
        <v>0</v>
      </c>
      <c r="B761">
        <v>2317535</v>
      </c>
      <c r="C761" t="s">
        <v>1395</v>
      </c>
      <c r="D761" t="s">
        <v>1679</v>
      </c>
      <c r="E761" t="s">
        <v>1447</v>
      </c>
      <c r="F761" t="s">
        <v>1447</v>
      </c>
      <c r="H761" t="s">
        <v>238</v>
      </c>
      <c r="I761" t="s">
        <v>214</v>
      </c>
      <c r="K761">
        <v>46</v>
      </c>
      <c r="L761">
        <v>50</v>
      </c>
      <c r="M761">
        <v>68</v>
      </c>
      <c r="N761">
        <v>18</v>
      </c>
      <c r="O761">
        <v>3</v>
      </c>
      <c r="T761">
        <v>50000</v>
      </c>
      <c r="U761">
        <v>0.68</v>
      </c>
      <c r="V761">
        <v>220</v>
      </c>
      <c r="X761">
        <v>82</v>
      </c>
      <c r="AA761">
        <v>76</v>
      </c>
      <c r="AO761" s="3">
        <v>42110</v>
      </c>
      <c r="AP761" s="3">
        <v>43864</v>
      </c>
      <c r="AQ761" t="s">
        <v>239</v>
      </c>
      <c r="AR761" t="s">
        <v>1774</v>
      </c>
    </row>
    <row r="762" spans="1:44" hidden="1" x14ac:dyDescent="0.3">
      <c r="A762" t="b">
        <f>AND($H762="Heat Pump",$K762&lt;=Summary!$B$3)</f>
        <v>0</v>
      </c>
      <c r="B762">
        <v>2316436</v>
      </c>
      <c r="C762" t="s">
        <v>1395</v>
      </c>
      <c r="D762" t="s">
        <v>1679</v>
      </c>
      <c r="E762" t="s">
        <v>1449</v>
      </c>
      <c r="F762" t="s">
        <v>1449</v>
      </c>
      <c r="H762" t="s">
        <v>238</v>
      </c>
      <c r="I762" t="s">
        <v>214</v>
      </c>
      <c r="K762">
        <v>48</v>
      </c>
      <c r="L762">
        <v>41</v>
      </c>
      <c r="M762">
        <v>61</v>
      </c>
      <c r="N762">
        <v>20</v>
      </c>
      <c r="O762">
        <v>2</v>
      </c>
      <c r="T762">
        <v>40000</v>
      </c>
      <c r="U762">
        <v>0.68</v>
      </c>
      <c r="V762">
        <v>214</v>
      </c>
      <c r="X762">
        <v>80</v>
      </c>
      <c r="AA762">
        <v>79</v>
      </c>
      <c r="AO762" s="3">
        <v>42110</v>
      </c>
      <c r="AP762" s="3">
        <v>43840</v>
      </c>
      <c r="AQ762" t="s">
        <v>239</v>
      </c>
      <c r="AR762" t="s">
        <v>1775</v>
      </c>
    </row>
    <row r="763" spans="1:44" hidden="1" x14ac:dyDescent="0.3">
      <c r="A763" t="b">
        <f>AND($H763="Heat Pump",$K763&lt;=Summary!$B$3)</f>
        <v>0</v>
      </c>
      <c r="B763">
        <v>2317662</v>
      </c>
      <c r="C763" t="s">
        <v>1395</v>
      </c>
      <c r="D763" t="s">
        <v>1679</v>
      </c>
      <c r="E763" t="s">
        <v>1451</v>
      </c>
      <c r="F763" t="s">
        <v>1451</v>
      </c>
      <c r="H763" t="s">
        <v>238</v>
      </c>
      <c r="I763" t="s">
        <v>214</v>
      </c>
      <c r="K763">
        <v>38</v>
      </c>
      <c r="L763">
        <v>49</v>
      </c>
      <c r="M763">
        <v>67</v>
      </c>
      <c r="N763">
        <v>16</v>
      </c>
      <c r="O763">
        <v>2</v>
      </c>
      <c r="T763">
        <v>40000</v>
      </c>
      <c r="U763">
        <v>0.68</v>
      </c>
      <c r="V763">
        <v>214</v>
      </c>
      <c r="X763">
        <v>75</v>
      </c>
      <c r="AA763">
        <v>79</v>
      </c>
      <c r="AO763" s="3">
        <v>42110</v>
      </c>
      <c r="AP763" s="3">
        <v>43787</v>
      </c>
      <c r="AQ763" t="s">
        <v>239</v>
      </c>
      <c r="AR763" t="s">
        <v>1776</v>
      </c>
    </row>
    <row r="764" spans="1:44" hidden="1" x14ac:dyDescent="0.3">
      <c r="A764" t="b">
        <f>AND($H764="Heat Pump",$K764&lt;=Summary!$B$3)</f>
        <v>0</v>
      </c>
      <c r="B764">
        <v>2354355</v>
      </c>
      <c r="C764" t="s">
        <v>1395</v>
      </c>
      <c r="D764" t="s">
        <v>1679</v>
      </c>
      <c r="E764" t="s">
        <v>1413</v>
      </c>
      <c r="F764" t="s">
        <v>1453</v>
      </c>
      <c r="H764" t="s">
        <v>238</v>
      </c>
      <c r="I764" t="s">
        <v>214</v>
      </c>
      <c r="K764">
        <v>38</v>
      </c>
      <c r="L764">
        <v>56.8</v>
      </c>
      <c r="M764">
        <v>64</v>
      </c>
      <c r="N764">
        <v>20</v>
      </c>
      <c r="O764">
        <v>2</v>
      </c>
      <c r="P764">
        <v>3</v>
      </c>
      <c r="T764">
        <v>40000</v>
      </c>
      <c r="U764">
        <v>0.72</v>
      </c>
      <c r="V764">
        <v>234</v>
      </c>
      <c r="X764">
        <v>78</v>
      </c>
      <c r="AA764">
        <v>79</v>
      </c>
      <c r="AO764" s="3">
        <v>43850</v>
      </c>
      <c r="AP764" s="3">
        <v>43864</v>
      </c>
      <c r="AQ764" t="s">
        <v>215</v>
      </c>
      <c r="AR764" t="s">
        <v>1777</v>
      </c>
    </row>
    <row r="765" spans="1:44" hidden="1" x14ac:dyDescent="0.3">
      <c r="A765" t="b">
        <f>AND($H765="Heat Pump",$K765&lt;=Summary!$B$3)</f>
        <v>0</v>
      </c>
      <c r="B765">
        <v>2317533</v>
      </c>
      <c r="C765" t="s">
        <v>1395</v>
      </c>
      <c r="D765" t="s">
        <v>1679</v>
      </c>
      <c r="E765" t="s">
        <v>1455</v>
      </c>
      <c r="F765" t="s">
        <v>1455</v>
      </c>
      <c r="H765" t="s">
        <v>238</v>
      </c>
      <c r="I765" t="s">
        <v>214</v>
      </c>
      <c r="K765">
        <v>46</v>
      </c>
      <c r="L765">
        <v>50</v>
      </c>
      <c r="M765">
        <v>67</v>
      </c>
      <c r="N765">
        <v>18</v>
      </c>
      <c r="O765">
        <v>3</v>
      </c>
      <c r="T765">
        <v>56000</v>
      </c>
      <c r="U765">
        <v>0.68</v>
      </c>
      <c r="V765">
        <v>214</v>
      </c>
      <c r="X765">
        <v>107</v>
      </c>
      <c r="AA765">
        <v>79</v>
      </c>
      <c r="AO765" s="3">
        <v>42110</v>
      </c>
      <c r="AP765" s="3">
        <v>43753</v>
      </c>
      <c r="AQ765" t="s">
        <v>239</v>
      </c>
      <c r="AR765" t="s">
        <v>1778</v>
      </c>
    </row>
    <row r="766" spans="1:44" hidden="1" x14ac:dyDescent="0.3">
      <c r="A766" t="b">
        <f>AND($H766="Heat Pump",$K766&lt;=Summary!$B$3)</f>
        <v>0</v>
      </c>
      <c r="B766">
        <v>2317673</v>
      </c>
      <c r="C766" t="s">
        <v>1395</v>
      </c>
      <c r="D766" t="s">
        <v>1679</v>
      </c>
      <c r="E766" t="s">
        <v>1779</v>
      </c>
      <c r="F766" t="s">
        <v>1779</v>
      </c>
      <c r="H766" t="s">
        <v>238</v>
      </c>
      <c r="I766" t="s">
        <v>214</v>
      </c>
      <c r="K766">
        <v>48</v>
      </c>
      <c r="L766">
        <v>50</v>
      </c>
      <c r="M766">
        <v>67</v>
      </c>
      <c r="N766">
        <v>18</v>
      </c>
      <c r="O766">
        <v>2</v>
      </c>
      <c r="T766">
        <v>40000</v>
      </c>
      <c r="U766">
        <v>0.67</v>
      </c>
      <c r="V766">
        <v>214</v>
      </c>
      <c r="X766">
        <v>71</v>
      </c>
      <c r="AA766">
        <v>79</v>
      </c>
      <c r="AO766" s="3">
        <v>42110</v>
      </c>
      <c r="AP766" s="3">
        <v>43787</v>
      </c>
      <c r="AQ766" t="s">
        <v>239</v>
      </c>
      <c r="AR766" t="s">
        <v>1780</v>
      </c>
    </row>
    <row r="767" spans="1:44" hidden="1" x14ac:dyDescent="0.3">
      <c r="A767" t="b">
        <f>AND($H767="Heat Pump",$K767&lt;=Summary!$B$3)</f>
        <v>0</v>
      </c>
      <c r="B767">
        <v>2354347</v>
      </c>
      <c r="C767" t="s">
        <v>1395</v>
      </c>
      <c r="D767" t="s">
        <v>1679</v>
      </c>
      <c r="E767" t="s">
        <v>1433</v>
      </c>
      <c r="F767" t="s">
        <v>1781</v>
      </c>
      <c r="H767" t="s">
        <v>238</v>
      </c>
      <c r="I767" t="s">
        <v>214</v>
      </c>
      <c r="K767">
        <v>48</v>
      </c>
      <c r="L767">
        <v>57.6</v>
      </c>
      <c r="M767">
        <v>64.8</v>
      </c>
      <c r="N767">
        <v>22</v>
      </c>
      <c r="O767">
        <v>2</v>
      </c>
      <c r="P767">
        <v>3</v>
      </c>
      <c r="T767">
        <v>40000</v>
      </c>
      <c r="U767">
        <v>0.72</v>
      </c>
      <c r="V767">
        <v>231</v>
      </c>
      <c r="X767">
        <v>75</v>
      </c>
      <c r="AA767">
        <v>80</v>
      </c>
      <c r="AO767" s="3">
        <v>43850</v>
      </c>
      <c r="AP767" s="3">
        <v>43864</v>
      </c>
      <c r="AQ767" t="s">
        <v>215</v>
      </c>
      <c r="AR767" t="s">
        <v>1782</v>
      </c>
    </row>
    <row r="768" spans="1:44" hidden="1" x14ac:dyDescent="0.3">
      <c r="A768" t="b">
        <f>AND($H768="Heat Pump",$K768&lt;=Summary!$B$3)</f>
        <v>0</v>
      </c>
      <c r="B768">
        <v>2327423</v>
      </c>
      <c r="C768" t="s">
        <v>1395</v>
      </c>
      <c r="D768" t="s">
        <v>1783</v>
      </c>
      <c r="E768" t="s">
        <v>1783</v>
      </c>
      <c r="F768" t="s">
        <v>1784</v>
      </c>
      <c r="H768" t="s">
        <v>213</v>
      </c>
      <c r="I768" t="s">
        <v>314</v>
      </c>
      <c r="K768">
        <v>1</v>
      </c>
      <c r="O768">
        <v>3</v>
      </c>
      <c r="T768">
        <v>199000</v>
      </c>
      <c r="U768">
        <v>0.92</v>
      </c>
      <c r="V768">
        <v>163</v>
      </c>
      <c r="Y768">
        <v>5.0999999999999996</v>
      </c>
      <c r="Z768">
        <v>5.0999999999999996</v>
      </c>
      <c r="AA768">
        <v>95</v>
      </c>
      <c r="AL768">
        <v>11</v>
      </c>
      <c r="AM768">
        <v>31</v>
      </c>
      <c r="AN768">
        <v>18</v>
      </c>
      <c r="AO768" s="3">
        <v>41895</v>
      </c>
      <c r="AP768" s="3">
        <v>43384</v>
      </c>
      <c r="AQ768" t="s">
        <v>239</v>
      </c>
      <c r="AR768" t="s">
        <v>1785</v>
      </c>
    </row>
    <row r="769" spans="1:44" hidden="1" x14ac:dyDescent="0.3">
      <c r="A769" t="b">
        <f>AND($H769="Heat Pump",$K769&lt;=Summary!$B$3)</f>
        <v>0</v>
      </c>
      <c r="B769">
        <v>2359306</v>
      </c>
      <c r="C769" t="s">
        <v>1395</v>
      </c>
      <c r="D769" t="s">
        <v>1396</v>
      </c>
      <c r="E769" t="s">
        <v>1699</v>
      </c>
      <c r="F769" t="s">
        <v>1699</v>
      </c>
      <c r="H769" t="s">
        <v>1700</v>
      </c>
      <c r="I769" t="s">
        <v>218</v>
      </c>
      <c r="K769">
        <v>48</v>
      </c>
      <c r="L769">
        <v>56.3</v>
      </c>
      <c r="M769">
        <v>67.400000000000006</v>
      </c>
      <c r="N769">
        <v>24</v>
      </c>
      <c r="O769">
        <v>2</v>
      </c>
      <c r="P769">
        <v>3</v>
      </c>
      <c r="T769">
        <v>76000</v>
      </c>
      <c r="U769">
        <v>0.8</v>
      </c>
      <c r="V769">
        <v>212</v>
      </c>
      <c r="W769">
        <v>231.94748358859999</v>
      </c>
      <c r="AA769">
        <v>87</v>
      </c>
      <c r="AO769" s="3">
        <v>43871</v>
      </c>
      <c r="AP769" s="3">
        <v>43955</v>
      </c>
      <c r="AQ769" t="s">
        <v>215</v>
      </c>
      <c r="AR769" t="s">
        <v>1786</v>
      </c>
    </row>
    <row r="770" spans="1:44" hidden="1" x14ac:dyDescent="0.3">
      <c r="A770" t="b">
        <f>AND($H770="Heat Pump",$K770&lt;=Summary!$B$3)</f>
        <v>0</v>
      </c>
      <c r="B770">
        <v>2354522</v>
      </c>
      <c r="C770" t="s">
        <v>1395</v>
      </c>
      <c r="D770" t="s">
        <v>1396</v>
      </c>
      <c r="E770" t="s">
        <v>1702</v>
      </c>
      <c r="F770" t="s">
        <v>1703</v>
      </c>
      <c r="H770" t="s">
        <v>238</v>
      </c>
      <c r="I770" t="s">
        <v>214</v>
      </c>
      <c r="K770">
        <v>48</v>
      </c>
      <c r="L770">
        <v>56.3</v>
      </c>
      <c r="M770">
        <v>67.400000000000006</v>
      </c>
      <c r="N770">
        <v>24</v>
      </c>
      <c r="O770">
        <v>2</v>
      </c>
      <c r="P770">
        <v>3</v>
      </c>
      <c r="T770">
        <v>76000</v>
      </c>
      <c r="U770">
        <v>0.8</v>
      </c>
      <c r="V770">
        <v>212</v>
      </c>
      <c r="X770">
        <v>125</v>
      </c>
      <c r="AA770">
        <v>87</v>
      </c>
      <c r="AO770" s="3">
        <v>43871</v>
      </c>
      <c r="AP770" s="3">
        <v>43867</v>
      </c>
      <c r="AQ770" t="s">
        <v>215</v>
      </c>
      <c r="AR770" t="s">
        <v>1787</v>
      </c>
    </row>
    <row r="771" spans="1:44" hidden="1" x14ac:dyDescent="0.3">
      <c r="A771" t="b">
        <f>AND($H771="Heat Pump",$K771&lt;=Summary!$B$3)</f>
        <v>0</v>
      </c>
      <c r="B771">
        <v>2354523</v>
      </c>
      <c r="C771" t="s">
        <v>1395</v>
      </c>
      <c r="D771" t="s">
        <v>1396</v>
      </c>
      <c r="E771" t="s">
        <v>1702</v>
      </c>
      <c r="F771" t="s">
        <v>1705</v>
      </c>
      <c r="H771" t="s">
        <v>238</v>
      </c>
      <c r="I771" t="s">
        <v>218</v>
      </c>
      <c r="K771">
        <v>48</v>
      </c>
      <c r="L771">
        <v>56.3</v>
      </c>
      <c r="M771">
        <v>67.400000000000006</v>
      </c>
      <c r="N771">
        <v>24</v>
      </c>
      <c r="O771">
        <v>2</v>
      </c>
      <c r="P771">
        <v>3</v>
      </c>
      <c r="T771">
        <v>76000</v>
      </c>
      <c r="U771">
        <v>0.8</v>
      </c>
      <c r="V771">
        <v>212</v>
      </c>
      <c r="W771">
        <v>231.94748358859999</v>
      </c>
      <c r="X771">
        <v>125</v>
      </c>
      <c r="AA771">
        <v>87</v>
      </c>
      <c r="AO771" s="3">
        <v>43871</v>
      </c>
      <c r="AP771" s="3">
        <v>43867</v>
      </c>
      <c r="AQ771" t="s">
        <v>215</v>
      </c>
      <c r="AR771" t="s">
        <v>1788</v>
      </c>
    </row>
    <row r="772" spans="1:44" hidden="1" x14ac:dyDescent="0.3">
      <c r="A772" t="b">
        <f>AND($H772="Heat Pump",$K772&lt;=Summary!$B$3)</f>
        <v>0</v>
      </c>
      <c r="B772">
        <v>2354520</v>
      </c>
      <c r="C772" t="s">
        <v>1395</v>
      </c>
      <c r="D772" t="s">
        <v>1396</v>
      </c>
      <c r="E772" t="s">
        <v>1702</v>
      </c>
      <c r="F772" t="s">
        <v>1702</v>
      </c>
      <c r="H772" t="s">
        <v>238</v>
      </c>
      <c r="I772" t="s">
        <v>214</v>
      </c>
      <c r="K772">
        <v>48</v>
      </c>
      <c r="L772">
        <v>56.3</v>
      </c>
      <c r="M772">
        <v>67.400000000000006</v>
      </c>
      <c r="N772">
        <v>24</v>
      </c>
      <c r="O772">
        <v>2</v>
      </c>
      <c r="P772">
        <v>3</v>
      </c>
      <c r="T772">
        <v>76000</v>
      </c>
      <c r="U772">
        <v>0.8</v>
      </c>
      <c r="V772">
        <v>212</v>
      </c>
      <c r="X772">
        <v>125</v>
      </c>
      <c r="AA772">
        <v>87</v>
      </c>
      <c r="AO772" s="3">
        <v>43871</v>
      </c>
      <c r="AP772" s="3">
        <v>43867</v>
      </c>
      <c r="AQ772" t="s">
        <v>215</v>
      </c>
      <c r="AR772" t="s">
        <v>1789</v>
      </c>
    </row>
    <row r="773" spans="1:44" hidden="1" x14ac:dyDescent="0.3">
      <c r="A773" t="b">
        <f>AND($H773="Heat Pump",$K773&lt;=Summary!$B$3)</f>
        <v>0</v>
      </c>
      <c r="B773">
        <v>2354521</v>
      </c>
      <c r="C773" t="s">
        <v>1395</v>
      </c>
      <c r="D773" t="s">
        <v>1396</v>
      </c>
      <c r="E773" t="s">
        <v>1702</v>
      </c>
      <c r="F773" t="s">
        <v>1708</v>
      </c>
      <c r="H773" t="s">
        <v>238</v>
      </c>
      <c r="I773" t="s">
        <v>218</v>
      </c>
      <c r="K773">
        <v>48</v>
      </c>
      <c r="L773">
        <v>56.3</v>
      </c>
      <c r="M773">
        <v>67.400000000000006</v>
      </c>
      <c r="N773">
        <v>24</v>
      </c>
      <c r="O773">
        <v>2</v>
      </c>
      <c r="P773">
        <v>3</v>
      </c>
      <c r="T773">
        <v>76000</v>
      </c>
      <c r="U773">
        <v>0.8</v>
      </c>
      <c r="V773">
        <v>212</v>
      </c>
      <c r="W773">
        <v>231.94748358859999</v>
      </c>
      <c r="X773">
        <v>125</v>
      </c>
      <c r="AA773">
        <v>87</v>
      </c>
      <c r="AO773" s="3">
        <v>43871</v>
      </c>
      <c r="AP773" s="3">
        <v>43867</v>
      </c>
      <c r="AQ773" t="s">
        <v>215</v>
      </c>
      <c r="AR773" t="s">
        <v>1790</v>
      </c>
    </row>
    <row r="774" spans="1:44" hidden="1" x14ac:dyDescent="0.3">
      <c r="A774" t="b">
        <f>AND($H774="Heat Pump",$K774&lt;=Summary!$B$3)</f>
        <v>0</v>
      </c>
      <c r="B774">
        <v>2317583</v>
      </c>
      <c r="C774" t="s">
        <v>1395</v>
      </c>
      <c r="D774" t="s">
        <v>1396</v>
      </c>
      <c r="E774" t="s">
        <v>1710</v>
      </c>
      <c r="F774" t="s">
        <v>1710</v>
      </c>
      <c r="H774" t="s">
        <v>238</v>
      </c>
      <c r="I774" t="s">
        <v>214</v>
      </c>
      <c r="K774">
        <v>48</v>
      </c>
      <c r="L774">
        <v>56</v>
      </c>
      <c r="M774">
        <v>67</v>
      </c>
      <c r="N774">
        <v>24</v>
      </c>
      <c r="O774">
        <v>2</v>
      </c>
      <c r="P774">
        <v>3</v>
      </c>
      <c r="T774">
        <v>76000</v>
      </c>
      <c r="U774">
        <v>0.8</v>
      </c>
      <c r="X774">
        <v>120</v>
      </c>
      <c r="AA774">
        <v>89</v>
      </c>
      <c r="AO774" s="3">
        <v>42436</v>
      </c>
      <c r="AP774" s="3">
        <v>43753</v>
      </c>
      <c r="AQ774" t="s">
        <v>215</v>
      </c>
      <c r="AR774" t="s">
        <v>1791</v>
      </c>
    </row>
    <row r="775" spans="1:44" hidden="1" x14ac:dyDescent="0.3">
      <c r="A775" t="b">
        <f>AND($H775="Heat Pump",$K775&lt;=Summary!$B$3)</f>
        <v>0</v>
      </c>
      <c r="B775">
        <v>2354404</v>
      </c>
      <c r="C775" t="s">
        <v>1395</v>
      </c>
      <c r="D775" t="s">
        <v>1396</v>
      </c>
      <c r="E775" t="s">
        <v>1714</v>
      </c>
      <c r="F775" t="s">
        <v>1714</v>
      </c>
      <c r="H775" t="s">
        <v>224</v>
      </c>
      <c r="I775" t="s">
        <v>225</v>
      </c>
      <c r="K775">
        <v>64</v>
      </c>
      <c r="L775">
        <v>64</v>
      </c>
      <c r="N775">
        <v>18</v>
      </c>
      <c r="Q775">
        <v>4.5</v>
      </c>
      <c r="R775">
        <v>240</v>
      </c>
      <c r="T775">
        <v>0</v>
      </c>
      <c r="U775">
        <v>3.46</v>
      </c>
      <c r="X775">
        <v>77</v>
      </c>
      <c r="AA775">
        <v>370</v>
      </c>
      <c r="AO775" s="3">
        <v>43831</v>
      </c>
      <c r="AP775" s="3">
        <v>43943</v>
      </c>
      <c r="AQ775" t="s">
        <v>215</v>
      </c>
      <c r="AR775" t="s">
        <v>1792</v>
      </c>
    </row>
    <row r="776" spans="1:44" hidden="1" x14ac:dyDescent="0.3">
      <c r="A776" t="b">
        <f>AND($H776="Heat Pump",$K776&lt;=Summary!$B$3)</f>
        <v>0</v>
      </c>
      <c r="B776">
        <v>2361461</v>
      </c>
      <c r="C776" t="s">
        <v>1395</v>
      </c>
      <c r="D776" t="s">
        <v>1396</v>
      </c>
      <c r="E776" t="s">
        <v>1716</v>
      </c>
      <c r="F776" t="s">
        <v>1716</v>
      </c>
      <c r="H776" t="s">
        <v>224</v>
      </c>
      <c r="I776" t="s">
        <v>225</v>
      </c>
      <c r="K776">
        <v>75</v>
      </c>
      <c r="L776">
        <v>71.099999999999994</v>
      </c>
      <c r="N776">
        <v>25</v>
      </c>
      <c r="Q776">
        <v>4.5</v>
      </c>
      <c r="R776">
        <v>240</v>
      </c>
      <c r="T776">
        <v>0</v>
      </c>
      <c r="U776">
        <v>3.48</v>
      </c>
      <c r="X776">
        <v>87</v>
      </c>
      <c r="AA776">
        <v>292</v>
      </c>
      <c r="AO776" s="3">
        <v>43132</v>
      </c>
      <c r="AP776" s="3">
        <v>43992</v>
      </c>
      <c r="AQ776" t="s">
        <v>215</v>
      </c>
      <c r="AR776" t="s">
        <v>1793</v>
      </c>
    </row>
    <row r="777" spans="1:44" hidden="1" x14ac:dyDescent="0.3">
      <c r="A777" t="b">
        <f>AND($H777="Heat Pump",$K777&lt;=Summary!$B$3)</f>
        <v>0</v>
      </c>
      <c r="B777">
        <v>2354407</v>
      </c>
      <c r="C777" t="s">
        <v>1395</v>
      </c>
      <c r="D777" t="s">
        <v>1396</v>
      </c>
      <c r="E777" t="s">
        <v>1439</v>
      </c>
      <c r="F777" t="s">
        <v>1439</v>
      </c>
      <c r="H777" t="s">
        <v>238</v>
      </c>
      <c r="I777" t="s">
        <v>214</v>
      </c>
      <c r="K777">
        <v>38</v>
      </c>
      <c r="L777">
        <v>46.5</v>
      </c>
      <c r="M777">
        <v>54.4</v>
      </c>
      <c r="N777">
        <v>20</v>
      </c>
      <c r="O777">
        <v>2</v>
      </c>
      <c r="P777">
        <v>3</v>
      </c>
      <c r="T777">
        <v>40000</v>
      </c>
      <c r="U777">
        <v>0.68</v>
      </c>
      <c r="V777">
        <v>244</v>
      </c>
      <c r="X777">
        <v>75</v>
      </c>
      <c r="AA777">
        <v>79</v>
      </c>
      <c r="AO777" s="3">
        <v>43850</v>
      </c>
      <c r="AP777" s="3">
        <v>43864</v>
      </c>
      <c r="AQ777" t="s">
        <v>215</v>
      </c>
      <c r="AR777" t="s">
        <v>1794</v>
      </c>
    </row>
    <row r="778" spans="1:44" hidden="1" x14ac:dyDescent="0.3">
      <c r="A778" t="b">
        <f>AND($H778="Heat Pump",$K778&lt;=Summary!$B$3)</f>
        <v>0</v>
      </c>
      <c r="B778">
        <v>2354408</v>
      </c>
      <c r="C778" t="s">
        <v>1395</v>
      </c>
      <c r="D778" t="s">
        <v>1396</v>
      </c>
      <c r="E778" t="s">
        <v>1439</v>
      </c>
      <c r="F778" t="s">
        <v>1719</v>
      </c>
      <c r="H778" t="s">
        <v>238</v>
      </c>
      <c r="I778" t="s">
        <v>218</v>
      </c>
      <c r="K778">
        <v>38</v>
      </c>
      <c r="L778">
        <v>46.5</v>
      </c>
      <c r="M778">
        <v>54.4</v>
      </c>
      <c r="N778">
        <v>20</v>
      </c>
      <c r="O778">
        <v>2</v>
      </c>
      <c r="P778">
        <v>3</v>
      </c>
      <c r="T778">
        <v>40000</v>
      </c>
      <c r="U778">
        <v>0.68</v>
      </c>
      <c r="V778">
        <v>244</v>
      </c>
      <c r="W778">
        <v>266.95842450769999</v>
      </c>
      <c r="X778">
        <v>75</v>
      </c>
      <c r="AA778">
        <v>79</v>
      </c>
      <c r="AO778" s="3">
        <v>43850</v>
      </c>
      <c r="AP778" s="3">
        <v>43864</v>
      </c>
      <c r="AQ778" t="s">
        <v>215</v>
      </c>
      <c r="AR778" t="s">
        <v>1795</v>
      </c>
    </row>
    <row r="779" spans="1:44" hidden="1" x14ac:dyDescent="0.3">
      <c r="A779" t="b">
        <f>AND($H779="Heat Pump",$K779&lt;=Summary!$B$3)</f>
        <v>0</v>
      </c>
      <c r="B779">
        <v>2354528</v>
      </c>
      <c r="C779" t="s">
        <v>1395</v>
      </c>
      <c r="D779" t="s">
        <v>1396</v>
      </c>
      <c r="E779" t="s">
        <v>1442</v>
      </c>
      <c r="F779" t="s">
        <v>1442</v>
      </c>
      <c r="H779" t="s">
        <v>238</v>
      </c>
      <c r="I779" t="s">
        <v>214</v>
      </c>
      <c r="K779">
        <v>48</v>
      </c>
      <c r="L779">
        <v>48.2</v>
      </c>
      <c r="M779">
        <v>55.4</v>
      </c>
      <c r="N779">
        <v>22</v>
      </c>
      <c r="O779">
        <v>2</v>
      </c>
      <c r="P779">
        <v>3</v>
      </c>
      <c r="T779">
        <v>40000</v>
      </c>
      <c r="U779">
        <v>0.69</v>
      </c>
      <c r="V779">
        <v>242</v>
      </c>
      <c r="X779">
        <v>78</v>
      </c>
      <c r="AA779">
        <v>79</v>
      </c>
      <c r="AO779" s="3">
        <v>43850</v>
      </c>
      <c r="AP779" s="3">
        <v>43867</v>
      </c>
      <c r="AQ779" t="s">
        <v>215</v>
      </c>
      <c r="AR779" t="s">
        <v>1796</v>
      </c>
    </row>
    <row r="780" spans="1:44" hidden="1" x14ac:dyDescent="0.3">
      <c r="A780" t="b">
        <f>AND($H780="Heat Pump",$K780&lt;=Summary!$B$3)</f>
        <v>0</v>
      </c>
      <c r="B780">
        <v>2354529</v>
      </c>
      <c r="C780" t="s">
        <v>1395</v>
      </c>
      <c r="D780" t="s">
        <v>1396</v>
      </c>
      <c r="E780" t="s">
        <v>1442</v>
      </c>
      <c r="F780" t="s">
        <v>1722</v>
      </c>
      <c r="H780" t="s">
        <v>238</v>
      </c>
      <c r="I780" t="s">
        <v>218</v>
      </c>
      <c r="K780">
        <v>48</v>
      </c>
      <c r="L780">
        <v>48.2</v>
      </c>
      <c r="M780">
        <v>55.4</v>
      </c>
      <c r="N780">
        <v>22</v>
      </c>
      <c r="O780">
        <v>2</v>
      </c>
      <c r="P780">
        <v>3</v>
      </c>
      <c r="T780">
        <v>40000</v>
      </c>
      <c r="U780">
        <v>0.69</v>
      </c>
      <c r="V780">
        <v>242</v>
      </c>
      <c r="W780">
        <v>264.77024070020002</v>
      </c>
      <c r="X780">
        <v>78</v>
      </c>
      <c r="AA780">
        <v>79</v>
      </c>
      <c r="AO780" s="3">
        <v>43850</v>
      </c>
      <c r="AP780" s="3">
        <v>43867</v>
      </c>
      <c r="AQ780" t="s">
        <v>215</v>
      </c>
      <c r="AR780" t="s">
        <v>1797</v>
      </c>
    </row>
    <row r="781" spans="1:44" hidden="1" x14ac:dyDescent="0.3">
      <c r="A781" t="b">
        <f>AND($H781="Heat Pump",$K781&lt;=Summary!$B$3)</f>
        <v>0</v>
      </c>
      <c r="B781">
        <v>2317629</v>
      </c>
      <c r="C781" t="s">
        <v>1395</v>
      </c>
      <c r="D781" t="s">
        <v>1396</v>
      </c>
      <c r="E781" t="s">
        <v>1724</v>
      </c>
      <c r="F781" t="s">
        <v>1724</v>
      </c>
      <c r="H781" t="s">
        <v>238</v>
      </c>
      <c r="I781" t="s">
        <v>214</v>
      </c>
      <c r="K781">
        <v>38</v>
      </c>
      <c r="L781">
        <v>41</v>
      </c>
      <c r="M781">
        <v>55</v>
      </c>
      <c r="N781">
        <v>18</v>
      </c>
      <c r="O781">
        <v>3</v>
      </c>
      <c r="P781">
        <v>4</v>
      </c>
      <c r="T781">
        <v>38000</v>
      </c>
      <c r="U781">
        <v>0.64</v>
      </c>
      <c r="V781">
        <v>224</v>
      </c>
      <c r="X781">
        <v>62</v>
      </c>
      <c r="AA781">
        <v>78</v>
      </c>
      <c r="AO781" s="3">
        <v>42110</v>
      </c>
      <c r="AP781" s="3">
        <v>43787</v>
      </c>
      <c r="AQ781" t="s">
        <v>239</v>
      </c>
      <c r="AR781" t="s">
        <v>1798</v>
      </c>
    </row>
    <row r="782" spans="1:44" hidden="1" x14ac:dyDescent="0.3">
      <c r="A782" t="b">
        <f>AND($H782="Heat Pump",$K782&lt;=Summary!$B$3)</f>
        <v>0</v>
      </c>
      <c r="B782">
        <v>2317631</v>
      </c>
      <c r="C782" t="s">
        <v>1395</v>
      </c>
      <c r="D782" t="s">
        <v>1396</v>
      </c>
      <c r="E782" t="s">
        <v>1726</v>
      </c>
      <c r="F782" t="s">
        <v>1726</v>
      </c>
      <c r="H782" t="s">
        <v>238</v>
      </c>
      <c r="I782" t="s">
        <v>218</v>
      </c>
      <c r="K782">
        <v>38</v>
      </c>
      <c r="L782">
        <v>41</v>
      </c>
      <c r="M782">
        <v>55</v>
      </c>
      <c r="N782">
        <v>18</v>
      </c>
      <c r="O782">
        <v>3</v>
      </c>
      <c r="P782">
        <v>4</v>
      </c>
      <c r="T782">
        <v>38000</v>
      </c>
      <c r="U782">
        <v>0.64</v>
      </c>
      <c r="V782">
        <v>224</v>
      </c>
      <c r="W782">
        <v>245.07658643330001</v>
      </c>
      <c r="X782">
        <v>62</v>
      </c>
      <c r="AA782">
        <v>78</v>
      </c>
      <c r="AO782" s="3">
        <v>42110</v>
      </c>
      <c r="AP782" s="3">
        <v>43787</v>
      </c>
      <c r="AQ782" t="s">
        <v>239</v>
      </c>
      <c r="AR782" t="s">
        <v>1799</v>
      </c>
    </row>
    <row r="783" spans="1:44" hidden="1" x14ac:dyDescent="0.3">
      <c r="A783" t="b">
        <f>AND($H783="Heat Pump",$K783&lt;=Summary!$B$3)</f>
        <v>0</v>
      </c>
      <c r="B783">
        <v>2317649</v>
      </c>
      <c r="C783" t="s">
        <v>1395</v>
      </c>
      <c r="D783" t="s">
        <v>1396</v>
      </c>
      <c r="E783" t="s">
        <v>1728</v>
      </c>
      <c r="F783" t="s">
        <v>1728</v>
      </c>
      <c r="H783" t="s">
        <v>238</v>
      </c>
      <c r="I783" t="s">
        <v>214</v>
      </c>
      <c r="K783">
        <v>47</v>
      </c>
      <c r="L783">
        <v>50</v>
      </c>
      <c r="M783">
        <v>62</v>
      </c>
      <c r="N783">
        <v>18</v>
      </c>
      <c r="O783">
        <v>3</v>
      </c>
      <c r="P783">
        <v>4</v>
      </c>
      <c r="T783">
        <v>40000</v>
      </c>
      <c r="U783">
        <v>0.68</v>
      </c>
      <c r="V783">
        <v>224</v>
      </c>
      <c r="X783">
        <v>81</v>
      </c>
      <c r="AA783">
        <v>79</v>
      </c>
      <c r="AO783" s="3">
        <v>42110</v>
      </c>
      <c r="AP783" s="3">
        <v>43223</v>
      </c>
      <c r="AQ783" t="s">
        <v>239</v>
      </c>
      <c r="AR783" t="s">
        <v>1800</v>
      </c>
    </row>
    <row r="784" spans="1:44" hidden="1" x14ac:dyDescent="0.3">
      <c r="A784" t="b">
        <f>AND($H784="Heat Pump",$K784&lt;=Summary!$B$3)</f>
        <v>0</v>
      </c>
      <c r="B784">
        <v>2317651</v>
      </c>
      <c r="C784" t="s">
        <v>1395</v>
      </c>
      <c r="D784" t="s">
        <v>1396</v>
      </c>
      <c r="E784" t="s">
        <v>1730</v>
      </c>
      <c r="F784" t="s">
        <v>1730</v>
      </c>
      <c r="H784" t="s">
        <v>238</v>
      </c>
      <c r="I784" t="s">
        <v>218</v>
      </c>
      <c r="K784">
        <v>47</v>
      </c>
      <c r="L784">
        <v>50</v>
      </c>
      <c r="M784">
        <v>62</v>
      </c>
      <c r="N784">
        <v>18</v>
      </c>
      <c r="O784">
        <v>3</v>
      </c>
      <c r="P784">
        <v>4</v>
      </c>
      <c r="T784">
        <v>40000</v>
      </c>
      <c r="U784">
        <v>0.68</v>
      </c>
      <c r="V784">
        <v>224</v>
      </c>
      <c r="W784">
        <v>245.07658643330001</v>
      </c>
      <c r="X784">
        <v>81</v>
      </c>
      <c r="AA784">
        <v>79</v>
      </c>
      <c r="AO784" s="3">
        <v>42110</v>
      </c>
      <c r="AP784" s="3">
        <v>43565</v>
      </c>
      <c r="AQ784" t="s">
        <v>239</v>
      </c>
      <c r="AR784" t="s">
        <v>1801</v>
      </c>
    </row>
    <row r="785" spans="1:44" hidden="1" x14ac:dyDescent="0.3">
      <c r="A785" t="b">
        <f>AND($H785="Heat Pump",$K785&lt;=Summary!$B$3)</f>
        <v>0</v>
      </c>
      <c r="B785">
        <v>2317451</v>
      </c>
      <c r="C785" t="s">
        <v>1395</v>
      </c>
      <c r="D785" t="s">
        <v>1396</v>
      </c>
      <c r="E785" t="s">
        <v>1732</v>
      </c>
      <c r="F785" t="s">
        <v>1732</v>
      </c>
      <c r="H785" t="s">
        <v>238</v>
      </c>
      <c r="I785" t="s">
        <v>214</v>
      </c>
      <c r="K785">
        <v>38</v>
      </c>
      <c r="L785">
        <v>40</v>
      </c>
      <c r="M785">
        <v>55</v>
      </c>
      <c r="N785">
        <v>18</v>
      </c>
      <c r="O785">
        <v>3</v>
      </c>
      <c r="P785">
        <v>4</v>
      </c>
      <c r="T785">
        <v>38000</v>
      </c>
      <c r="U785">
        <v>0.64</v>
      </c>
      <c r="V785">
        <v>214</v>
      </c>
      <c r="X785">
        <v>62</v>
      </c>
      <c r="AA785">
        <v>78</v>
      </c>
      <c r="AO785" s="3">
        <v>42110</v>
      </c>
      <c r="AP785" s="3">
        <v>43969</v>
      </c>
      <c r="AQ785" t="s">
        <v>239</v>
      </c>
      <c r="AR785" t="s">
        <v>1802</v>
      </c>
    </row>
    <row r="786" spans="1:44" hidden="1" x14ac:dyDescent="0.3">
      <c r="A786" t="b">
        <f>AND($H786="Heat Pump",$K786&lt;=Summary!$B$3)</f>
        <v>0</v>
      </c>
      <c r="B786">
        <v>2317453</v>
      </c>
      <c r="C786" t="s">
        <v>1395</v>
      </c>
      <c r="D786" t="s">
        <v>1396</v>
      </c>
      <c r="E786" t="s">
        <v>1734</v>
      </c>
      <c r="F786" t="s">
        <v>1734</v>
      </c>
      <c r="H786" t="s">
        <v>238</v>
      </c>
      <c r="I786" t="s">
        <v>218</v>
      </c>
      <c r="K786">
        <v>38</v>
      </c>
      <c r="L786">
        <v>40</v>
      </c>
      <c r="M786">
        <v>55</v>
      </c>
      <c r="N786">
        <v>18</v>
      </c>
      <c r="O786">
        <v>3</v>
      </c>
      <c r="P786">
        <v>4</v>
      </c>
      <c r="T786">
        <v>38000</v>
      </c>
      <c r="U786">
        <v>0.64</v>
      </c>
      <c r="V786">
        <v>214</v>
      </c>
      <c r="W786">
        <v>234.13566739609999</v>
      </c>
      <c r="X786">
        <v>62</v>
      </c>
      <c r="AA786">
        <v>78</v>
      </c>
      <c r="AO786" s="3">
        <v>42110</v>
      </c>
      <c r="AP786" s="3">
        <v>43787</v>
      </c>
      <c r="AQ786" t="s">
        <v>239</v>
      </c>
      <c r="AR786" t="s">
        <v>1803</v>
      </c>
    </row>
    <row r="787" spans="1:44" hidden="1" x14ac:dyDescent="0.3">
      <c r="A787" t="b">
        <f>AND($H787="Heat Pump",$K787&lt;=Summary!$B$3)</f>
        <v>0</v>
      </c>
      <c r="B787">
        <v>2317495</v>
      </c>
      <c r="C787" t="s">
        <v>1395</v>
      </c>
      <c r="D787" t="s">
        <v>1396</v>
      </c>
      <c r="E787" t="s">
        <v>1736</v>
      </c>
      <c r="F787" t="s">
        <v>1736</v>
      </c>
      <c r="H787" t="s">
        <v>238</v>
      </c>
      <c r="I787" t="s">
        <v>214</v>
      </c>
      <c r="K787">
        <v>48</v>
      </c>
      <c r="L787">
        <v>41</v>
      </c>
      <c r="M787">
        <v>56</v>
      </c>
      <c r="N787">
        <v>20</v>
      </c>
      <c r="O787">
        <v>3</v>
      </c>
      <c r="P787">
        <v>4</v>
      </c>
      <c r="T787">
        <v>38000</v>
      </c>
      <c r="U787">
        <v>0.68</v>
      </c>
      <c r="V787">
        <v>214</v>
      </c>
      <c r="X787">
        <v>76</v>
      </c>
      <c r="AA787">
        <v>79</v>
      </c>
      <c r="AO787" s="3">
        <v>42110</v>
      </c>
      <c r="AP787" s="3">
        <v>43753</v>
      </c>
      <c r="AQ787" t="s">
        <v>239</v>
      </c>
      <c r="AR787" t="s">
        <v>1804</v>
      </c>
    </row>
    <row r="788" spans="1:44" hidden="1" x14ac:dyDescent="0.3">
      <c r="A788" t="b">
        <f>AND($H788="Heat Pump",$K788&lt;=Summary!$B$3)</f>
        <v>0</v>
      </c>
      <c r="B788">
        <v>2317497</v>
      </c>
      <c r="C788" t="s">
        <v>1395</v>
      </c>
      <c r="D788" t="s">
        <v>1396</v>
      </c>
      <c r="E788" t="s">
        <v>1738</v>
      </c>
      <c r="F788" t="s">
        <v>1738</v>
      </c>
      <c r="H788" t="s">
        <v>238</v>
      </c>
      <c r="I788" t="s">
        <v>218</v>
      </c>
      <c r="K788">
        <v>48</v>
      </c>
      <c r="L788">
        <v>41</v>
      </c>
      <c r="M788">
        <v>56</v>
      </c>
      <c r="N788">
        <v>20</v>
      </c>
      <c r="O788">
        <v>3</v>
      </c>
      <c r="P788">
        <v>4</v>
      </c>
      <c r="T788">
        <v>38000</v>
      </c>
      <c r="U788">
        <v>0.68</v>
      </c>
      <c r="V788">
        <v>214</v>
      </c>
      <c r="W788">
        <v>234.13566739609999</v>
      </c>
      <c r="X788">
        <v>76</v>
      </c>
      <c r="AA788">
        <v>79</v>
      </c>
      <c r="AO788" s="3">
        <v>42110</v>
      </c>
      <c r="AP788" s="3">
        <v>43787</v>
      </c>
      <c r="AQ788" t="s">
        <v>239</v>
      </c>
      <c r="AR788" t="s">
        <v>1805</v>
      </c>
    </row>
    <row r="789" spans="1:44" hidden="1" x14ac:dyDescent="0.3">
      <c r="A789" t="b">
        <f>AND($H789="Heat Pump",$K789&lt;=Summary!$B$3)</f>
        <v>0</v>
      </c>
      <c r="B789">
        <v>2317538</v>
      </c>
      <c r="C789" t="s">
        <v>1395</v>
      </c>
      <c r="D789" t="s">
        <v>1396</v>
      </c>
      <c r="E789" t="s">
        <v>1740</v>
      </c>
      <c r="F789" t="s">
        <v>1740</v>
      </c>
      <c r="H789" t="s">
        <v>238</v>
      </c>
      <c r="I789" t="s">
        <v>214</v>
      </c>
      <c r="K789">
        <v>38</v>
      </c>
      <c r="L789">
        <v>40</v>
      </c>
      <c r="M789">
        <v>59</v>
      </c>
      <c r="N789">
        <v>18</v>
      </c>
      <c r="O789">
        <v>2</v>
      </c>
      <c r="T789">
        <v>40000</v>
      </c>
      <c r="U789">
        <v>0.64</v>
      </c>
      <c r="V789">
        <v>214</v>
      </c>
      <c r="X789">
        <v>73</v>
      </c>
      <c r="AA789">
        <v>76</v>
      </c>
      <c r="AO789" s="3">
        <v>42110</v>
      </c>
      <c r="AP789" s="3">
        <v>43753</v>
      </c>
      <c r="AQ789" t="s">
        <v>239</v>
      </c>
      <c r="AR789" t="s">
        <v>1806</v>
      </c>
    </row>
    <row r="790" spans="1:44" hidden="1" x14ac:dyDescent="0.3">
      <c r="A790" t="b">
        <f>AND($H790="Heat Pump",$K790&lt;=Summary!$B$3)</f>
        <v>0</v>
      </c>
      <c r="B790">
        <v>2317540</v>
      </c>
      <c r="C790" t="s">
        <v>1395</v>
      </c>
      <c r="D790" t="s">
        <v>1396</v>
      </c>
      <c r="E790" t="s">
        <v>1742</v>
      </c>
      <c r="F790" t="s">
        <v>1742</v>
      </c>
      <c r="H790" t="s">
        <v>238</v>
      </c>
      <c r="I790" t="s">
        <v>218</v>
      </c>
      <c r="K790">
        <v>38</v>
      </c>
      <c r="L790">
        <v>40</v>
      </c>
      <c r="M790">
        <v>59</v>
      </c>
      <c r="N790">
        <v>18</v>
      </c>
      <c r="O790">
        <v>2</v>
      </c>
      <c r="T790">
        <v>38000</v>
      </c>
      <c r="U790">
        <v>0.64</v>
      </c>
      <c r="V790">
        <v>214</v>
      </c>
      <c r="W790">
        <v>234.13566739609999</v>
      </c>
      <c r="X790">
        <v>73</v>
      </c>
      <c r="AA790">
        <v>76</v>
      </c>
      <c r="AO790" s="3">
        <v>42110</v>
      </c>
      <c r="AP790" s="3">
        <v>43787</v>
      </c>
      <c r="AQ790" t="s">
        <v>239</v>
      </c>
      <c r="AR790" t="s">
        <v>1807</v>
      </c>
    </row>
    <row r="791" spans="1:44" hidden="1" x14ac:dyDescent="0.3">
      <c r="A791" t="b">
        <f>AND($H791="Heat Pump",$K791&lt;=Summary!$B$3)</f>
        <v>0</v>
      </c>
      <c r="B791">
        <v>2317508</v>
      </c>
      <c r="C791" t="s">
        <v>1395</v>
      </c>
      <c r="D791" t="s">
        <v>1396</v>
      </c>
      <c r="E791" t="s">
        <v>1744</v>
      </c>
      <c r="F791" t="s">
        <v>1744</v>
      </c>
      <c r="H791" t="s">
        <v>238</v>
      </c>
      <c r="I791" t="s">
        <v>214</v>
      </c>
      <c r="K791">
        <v>46</v>
      </c>
      <c r="L791">
        <v>50</v>
      </c>
      <c r="M791">
        <v>68</v>
      </c>
      <c r="N791">
        <v>18</v>
      </c>
      <c r="O791">
        <v>3</v>
      </c>
      <c r="T791">
        <v>60000</v>
      </c>
      <c r="U791">
        <v>0.68</v>
      </c>
      <c r="V791">
        <v>220</v>
      </c>
      <c r="X791">
        <v>103</v>
      </c>
      <c r="AA791">
        <v>77</v>
      </c>
      <c r="AO791" s="3">
        <v>42110</v>
      </c>
      <c r="AP791" s="3">
        <v>43223</v>
      </c>
      <c r="AQ791" t="s">
        <v>239</v>
      </c>
      <c r="AR791" t="s">
        <v>1808</v>
      </c>
    </row>
    <row r="792" spans="1:44" hidden="1" x14ac:dyDescent="0.3">
      <c r="A792" t="b">
        <f>AND($H792="Heat Pump",$K792&lt;=Summary!$B$3)</f>
        <v>0</v>
      </c>
      <c r="B792">
        <v>2349883</v>
      </c>
      <c r="C792" t="s">
        <v>1809</v>
      </c>
      <c r="D792" t="s">
        <v>31</v>
      </c>
      <c r="E792" t="s">
        <v>1810</v>
      </c>
      <c r="F792" t="s">
        <v>1810</v>
      </c>
      <c r="H792" t="s">
        <v>238</v>
      </c>
      <c r="I792" t="s">
        <v>214</v>
      </c>
      <c r="K792">
        <v>49</v>
      </c>
      <c r="L792">
        <v>55.7</v>
      </c>
      <c r="M792">
        <v>8</v>
      </c>
      <c r="N792">
        <v>18</v>
      </c>
      <c r="O792">
        <v>2</v>
      </c>
      <c r="P792">
        <v>3</v>
      </c>
      <c r="S792">
        <v>18</v>
      </c>
      <c r="T792">
        <v>100000</v>
      </c>
      <c r="U792">
        <v>0.88</v>
      </c>
      <c r="V792">
        <v>192</v>
      </c>
      <c r="X792">
        <v>100</v>
      </c>
      <c r="AA792">
        <v>95</v>
      </c>
      <c r="AO792" s="3">
        <v>42254</v>
      </c>
      <c r="AP792" s="3">
        <v>43787</v>
      </c>
      <c r="AQ792" t="s">
        <v>239</v>
      </c>
      <c r="AR792" t="s">
        <v>1811</v>
      </c>
    </row>
    <row r="793" spans="1:44" hidden="1" x14ac:dyDescent="0.3">
      <c r="A793" t="b">
        <f>AND($H793="Heat Pump",$K793&lt;=Summary!$B$3)</f>
        <v>0</v>
      </c>
      <c r="B793">
        <v>2348649</v>
      </c>
      <c r="C793" t="s">
        <v>1809</v>
      </c>
      <c r="D793" t="s">
        <v>31</v>
      </c>
      <c r="E793" t="s">
        <v>1812</v>
      </c>
      <c r="F793" t="s">
        <v>1813</v>
      </c>
      <c r="H793" t="s">
        <v>238</v>
      </c>
      <c r="I793" t="s">
        <v>214</v>
      </c>
      <c r="K793">
        <v>48</v>
      </c>
      <c r="L793">
        <v>51.9</v>
      </c>
      <c r="M793">
        <v>7.9</v>
      </c>
      <c r="N793">
        <v>18</v>
      </c>
      <c r="O793">
        <v>2</v>
      </c>
      <c r="P793">
        <v>3</v>
      </c>
      <c r="S793">
        <v>11</v>
      </c>
      <c r="T793">
        <v>76000</v>
      </c>
      <c r="U793">
        <v>0.88</v>
      </c>
      <c r="V793">
        <v>1192</v>
      </c>
      <c r="X793">
        <v>119</v>
      </c>
      <c r="AA793">
        <v>93</v>
      </c>
      <c r="AO793" s="3">
        <v>42806</v>
      </c>
      <c r="AP793" s="3">
        <v>43803</v>
      </c>
      <c r="AQ793" t="s">
        <v>239</v>
      </c>
      <c r="AR793" t="s">
        <v>1814</v>
      </c>
    </row>
    <row r="794" spans="1:44" hidden="1" x14ac:dyDescent="0.3">
      <c r="A794" t="b">
        <f>AND($H794="Heat Pump",$K794&lt;=Summary!$B$3)</f>
        <v>0</v>
      </c>
      <c r="B794">
        <v>2349924</v>
      </c>
      <c r="C794" t="s">
        <v>1809</v>
      </c>
      <c r="D794" t="s">
        <v>31</v>
      </c>
      <c r="E794" t="s">
        <v>1815</v>
      </c>
      <c r="F794" t="s">
        <v>1815</v>
      </c>
      <c r="H794" t="s">
        <v>238</v>
      </c>
      <c r="I794" t="s">
        <v>218</v>
      </c>
      <c r="K794">
        <v>74</v>
      </c>
      <c r="L794">
        <v>51.9</v>
      </c>
      <c r="M794">
        <v>8</v>
      </c>
      <c r="N794">
        <v>22.5</v>
      </c>
      <c r="O794">
        <v>2</v>
      </c>
      <c r="P794">
        <v>3</v>
      </c>
      <c r="S794">
        <v>23</v>
      </c>
      <c r="T794">
        <v>100000</v>
      </c>
      <c r="U794">
        <v>0.86</v>
      </c>
      <c r="V794">
        <v>196</v>
      </c>
      <c r="W794">
        <v>214.44201312909999</v>
      </c>
      <c r="X794">
        <v>130</v>
      </c>
      <c r="AA794">
        <v>96</v>
      </c>
      <c r="AO794" s="3">
        <v>42257</v>
      </c>
      <c r="AP794" s="3">
        <v>43788</v>
      </c>
      <c r="AQ794" t="s">
        <v>239</v>
      </c>
      <c r="AR794" t="s">
        <v>1816</v>
      </c>
    </row>
    <row r="795" spans="1:44" hidden="1" x14ac:dyDescent="0.3">
      <c r="A795" t="b">
        <f>AND($H795="Heat Pump",$K795&lt;=Summary!$B$3)</f>
        <v>0</v>
      </c>
      <c r="B795">
        <v>2349921</v>
      </c>
      <c r="C795" t="s">
        <v>1809</v>
      </c>
      <c r="D795" t="s">
        <v>31</v>
      </c>
      <c r="E795" t="s">
        <v>1817</v>
      </c>
      <c r="F795" t="s">
        <v>1817</v>
      </c>
      <c r="H795" t="s">
        <v>238</v>
      </c>
      <c r="I795" t="s">
        <v>214</v>
      </c>
      <c r="K795">
        <v>74</v>
      </c>
      <c r="L795">
        <v>51.9</v>
      </c>
      <c r="M795">
        <v>8</v>
      </c>
      <c r="N795">
        <v>22.5</v>
      </c>
      <c r="O795">
        <v>2</v>
      </c>
      <c r="P795">
        <v>3</v>
      </c>
      <c r="S795">
        <v>23</v>
      </c>
      <c r="T795">
        <v>100000</v>
      </c>
      <c r="U795">
        <v>0.86</v>
      </c>
      <c r="V795">
        <v>196</v>
      </c>
      <c r="X795">
        <v>130</v>
      </c>
      <c r="AA795">
        <v>96</v>
      </c>
      <c r="AO795" s="3">
        <v>42257</v>
      </c>
      <c r="AP795" s="3">
        <v>43788</v>
      </c>
      <c r="AQ795" t="s">
        <v>239</v>
      </c>
      <c r="AR795" t="s">
        <v>1818</v>
      </c>
    </row>
    <row r="796" spans="1:44" hidden="1" x14ac:dyDescent="0.3">
      <c r="A796" t="b">
        <f>AND($H796="Heat Pump",$K796&lt;=Summary!$B$3)</f>
        <v>0</v>
      </c>
      <c r="B796">
        <v>2349920</v>
      </c>
      <c r="C796" t="s">
        <v>1809</v>
      </c>
      <c r="D796" t="s">
        <v>59</v>
      </c>
      <c r="E796" t="s">
        <v>1819</v>
      </c>
      <c r="F796" t="s">
        <v>1820</v>
      </c>
      <c r="H796" t="s">
        <v>238</v>
      </c>
      <c r="I796" t="s">
        <v>218</v>
      </c>
      <c r="K796">
        <v>49</v>
      </c>
      <c r="L796">
        <v>55.7</v>
      </c>
      <c r="M796">
        <v>8</v>
      </c>
      <c r="N796">
        <v>18</v>
      </c>
      <c r="O796">
        <v>2</v>
      </c>
      <c r="P796">
        <v>3</v>
      </c>
      <c r="S796">
        <v>18</v>
      </c>
      <c r="T796">
        <v>100000</v>
      </c>
      <c r="U796">
        <v>0.88</v>
      </c>
      <c r="V796">
        <v>192</v>
      </c>
      <c r="W796">
        <v>210.06564551420001</v>
      </c>
      <c r="X796">
        <v>100</v>
      </c>
      <c r="AA796">
        <v>95</v>
      </c>
      <c r="AO796" s="3">
        <v>42254</v>
      </c>
      <c r="AP796" s="3">
        <v>43788</v>
      </c>
      <c r="AQ796" t="s">
        <v>239</v>
      </c>
      <c r="AR796" t="s">
        <v>1821</v>
      </c>
    </row>
    <row r="797" spans="1:44" hidden="1" x14ac:dyDescent="0.3">
      <c r="A797" t="b">
        <f>AND($H797="Heat Pump",$K797&lt;=Summary!$B$3)</f>
        <v>0</v>
      </c>
      <c r="B797">
        <v>2349884</v>
      </c>
      <c r="C797" t="s">
        <v>1809</v>
      </c>
      <c r="D797" t="s">
        <v>59</v>
      </c>
      <c r="E797" t="s">
        <v>1822</v>
      </c>
      <c r="F797" t="s">
        <v>1822</v>
      </c>
      <c r="H797" t="s">
        <v>238</v>
      </c>
      <c r="I797" t="s">
        <v>214</v>
      </c>
      <c r="K797">
        <v>49</v>
      </c>
      <c r="L797">
        <v>55.7</v>
      </c>
      <c r="M797">
        <v>8</v>
      </c>
      <c r="N797">
        <v>18</v>
      </c>
      <c r="O797">
        <v>2</v>
      </c>
      <c r="P797">
        <v>3</v>
      </c>
      <c r="S797">
        <v>18</v>
      </c>
      <c r="T797">
        <v>100000</v>
      </c>
      <c r="U797">
        <v>0.88</v>
      </c>
      <c r="V797">
        <v>192</v>
      </c>
      <c r="X797">
        <v>100</v>
      </c>
      <c r="AA797">
        <v>95</v>
      </c>
      <c r="AO797" s="3">
        <v>42254</v>
      </c>
      <c r="AP797" s="3">
        <v>43787</v>
      </c>
      <c r="AQ797" t="s">
        <v>239</v>
      </c>
      <c r="AR797" t="s">
        <v>1823</v>
      </c>
    </row>
    <row r="798" spans="1:44" hidden="1" x14ac:dyDescent="0.3">
      <c r="A798" t="b">
        <f>AND($H798="Heat Pump",$K798&lt;=Summary!$B$3)</f>
        <v>0</v>
      </c>
      <c r="B798">
        <v>2348650</v>
      </c>
      <c r="C798" t="s">
        <v>1809</v>
      </c>
      <c r="D798" t="s">
        <v>59</v>
      </c>
      <c r="E798" t="s">
        <v>1812</v>
      </c>
      <c r="F798" t="s">
        <v>1824</v>
      </c>
      <c r="H798" t="s">
        <v>238</v>
      </c>
      <c r="I798" t="s">
        <v>214</v>
      </c>
      <c r="K798">
        <v>48</v>
      </c>
      <c r="L798">
        <v>51.9</v>
      </c>
      <c r="M798">
        <v>7.9</v>
      </c>
      <c r="N798">
        <v>18</v>
      </c>
      <c r="O798">
        <v>2</v>
      </c>
      <c r="P798">
        <v>3</v>
      </c>
      <c r="S798">
        <v>11</v>
      </c>
      <c r="T798">
        <v>76000</v>
      </c>
      <c r="U798">
        <v>0.88</v>
      </c>
      <c r="V798">
        <v>1192</v>
      </c>
      <c r="X798">
        <v>119</v>
      </c>
      <c r="AA798">
        <v>93</v>
      </c>
      <c r="AO798" s="3">
        <v>42806</v>
      </c>
      <c r="AP798" s="3">
        <v>43803</v>
      </c>
      <c r="AQ798" t="s">
        <v>239</v>
      </c>
      <c r="AR798" t="s">
        <v>1825</v>
      </c>
    </row>
    <row r="799" spans="1:44" hidden="1" x14ac:dyDescent="0.3">
      <c r="A799" t="b">
        <f>AND($H799="Heat Pump",$K799&lt;=Summary!$B$3)</f>
        <v>0</v>
      </c>
      <c r="B799">
        <v>2349925</v>
      </c>
      <c r="C799" t="s">
        <v>1809</v>
      </c>
      <c r="D799" t="s">
        <v>59</v>
      </c>
      <c r="E799" t="s">
        <v>1826</v>
      </c>
      <c r="F799" t="s">
        <v>1826</v>
      </c>
      <c r="H799" t="s">
        <v>238</v>
      </c>
      <c r="I799" t="s">
        <v>218</v>
      </c>
      <c r="K799">
        <v>74</v>
      </c>
      <c r="L799">
        <v>51.9</v>
      </c>
      <c r="M799">
        <v>8</v>
      </c>
      <c r="N799">
        <v>22.5</v>
      </c>
      <c r="O799">
        <v>2</v>
      </c>
      <c r="P799">
        <v>3</v>
      </c>
      <c r="S799">
        <v>23</v>
      </c>
      <c r="T799">
        <v>100000</v>
      </c>
      <c r="U799">
        <v>0.86</v>
      </c>
      <c r="V799">
        <v>196</v>
      </c>
      <c r="W799">
        <v>214.44201312909999</v>
      </c>
      <c r="X799">
        <v>130</v>
      </c>
      <c r="AA799">
        <v>96</v>
      </c>
      <c r="AO799" s="3">
        <v>42257</v>
      </c>
      <c r="AP799" s="3">
        <v>43788</v>
      </c>
      <c r="AQ799" t="s">
        <v>239</v>
      </c>
      <c r="AR799" t="s">
        <v>1827</v>
      </c>
    </row>
    <row r="800" spans="1:44" hidden="1" x14ac:dyDescent="0.3">
      <c r="A800" t="b">
        <f>AND($H800="Heat Pump",$K800&lt;=Summary!$B$3)</f>
        <v>0</v>
      </c>
      <c r="B800">
        <v>2349922</v>
      </c>
      <c r="C800" t="s">
        <v>1809</v>
      </c>
      <c r="D800" t="s">
        <v>59</v>
      </c>
      <c r="E800" t="s">
        <v>1828</v>
      </c>
      <c r="F800" t="s">
        <v>1828</v>
      </c>
      <c r="H800" t="s">
        <v>238</v>
      </c>
      <c r="I800" t="s">
        <v>214</v>
      </c>
      <c r="K800">
        <v>74</v>
      </c>
      <c r="L800">
        <v>51.9</v>
      </c>
      <c r="M800">
        <v>8</v>
      </c>
      <c r="N800">
        <v>22.5</v>
      </c>
      <c r="O800">
        <v>2</v>
      </c>
      <c r="P800">
        <v>3</v>
      </c>
      <c r="S800">
        <v>23</v>
      </c>
      <c r="T800">
        <v>100000</v>
      </c>
      <c r="U800">
        <v>0.86</v>
      </c>
      <c r="V800">
        <v>196</v>
      </c>
      <c r="X800">
        <v>130</v>
      </c>
      <c r="AA800">
        <v>96</v>
      </c>
      <c r="AO800" s="3">
        <v>42257</v>
      </c>
      <c r="AP800" s="3">
        <v>43788</v>
      </c>
      <c r="AQ800" t="s">
        <v>239</v>
      </c>
      <c r="AR800" t="s">
        <v>1829</v>
      </c>
    </row>
    <row r="801" spans="1:44" hidden="1" x14ac:dyDescent="0.3">
      <c r="A801" t="b">
        <f>AND($H801="Heat Pump",$K801&lt;=Summary!$B$3)</f>
        <v>0</v>
      </c>
      <c r="B801">
        <v>2317220</v>
      </c>
      <c r="C801" t="s">
        <v>1830</v>
      </c>
      <c r="D801" t="s">
        <v>1831</v>
      </c>
      <c r="E801" t="s">
        <v>1832</v>
      </c>
      <c r="F801" t="s">
        <v>1833</v>
      </c>
      <c r="H801" t="s">
        <v>213</v>
      </c>
      <c r="I801" t="s">
        <v>314</v>
      </c>
      <c r="K801">
        <v>1</v>
      </c>
      <c r="O801">
        <v>2</v>
      </c>
      <c r="P801">
        <v>2</v>
      </c>
      <c r="T801">
        <v>120000</v>
      </c>
      <c r="U801">
        <v>0.96</v>
      </c>
      <c r="V801">
        <v>154</v>
      </c>
      <c r="Y801">
        <v>3.2</v>
      </c>
      <c r="Z801">
        <v>3.2</v>
      </c>
      <c r="AA801">
        <v>99</v>
      </c>
      <c r="AL801">
        <v>13</v>
      </c>
      <c r="AM801">
        <v>27</v>
      </c>
      <c r="AN801">
        <v>17</v>
      </c>
      <c r="AO801" s="3">
        <v>42186</v>
      </c>
      <c r="AP801" s="3">
        <v>43222</v>
      </c>
      <c r="AQ801" t="s">
        <v>215</v>
      </c>
      <c r="AR801" t="s">
        <v>1834</v>
      </c>
    </row>
    <row r="802" spans="1:44" hidden="1" x14ac:dyDescent="0.3">
      <c r="A802" t="b">
        <f>AND($H802="Heat Pump",$K802&lt;=Summary!$B$3)</f>
        <v>0</v>
      </c>
      <c r="B802">
        <v>2317222</v>
      </c>
      <c r="C802" t="s">
        <v>1830</v>
      </c>
      <c r="D802" t="s">
        <v>1831</v>
      </c>
      <c r="E802" t="s">
        <v>1832</v>
      </c>
      <c r="F802" t="s">
        <v>1835</v>
      </c>
      <c r="H802" t="s">
        <v>213</v>
      </c>
      <c r="I802" t="s">
        <v>314</v>
      </c>
      <c r="K802">
        <v>1</v>
      </c>
      <c r="O802">
        <v>2</v>
      </c>
      <c r="P802">
        <v>2</v>
      </c>
      <c r="T802">
        <v>150000</v>
      </c>
      <c r="U802">
        <v>0.96</v>
      </c>
      <c r="V802">
        <v>154</v>
      </c>
      <c r="Y802">
        <v>4.3</v>
      </c>
      <c r="Z802">
        <v>4.3</v>
      </c>
      <c r="AA802">
        <v>99</v>
      </c>
      <c r="AL802">
        <v>13</v>
      </c>
      <c r="AM802">
        <v>27</v>
      </c>
      <c r="AN802">
        <v>17</v>
      </c>
      <c r="AO802" s="3">
        <v>41183</v>
      </c>
      <c r="AP802" s="3">
        <v>43195</v>
      </c>
      <c r="AQ802" t="s">
        <v>215</v>
      </c>
      <c r="AR802" t="s">
        <v>1836</v>
      </c>
    </row>
    <row r="803" spans="1:44" hidden="1" x14ac:dyDescent="0.3">
      <c r="A803" t="b">
        <f>AND($H803="Heat Pump",$K803&lt;=Summary!$B$3)</f>
        <v>0</v>
      </c>
      <c r="B803">
        <v>2317225</v>
      </c>
      <c r="C803" t="s">
        <v>1830</v>
      </c>
      <c r="D803" t="s">
        <v>1831</v>
      </c>
      <c r="E803" t="s">
        <v>1832</v>
      </c>
      <c r="F803" t="s">
        <v>1837</v>
      </c>
      <c r="H803" t="s">
        <v>213</v>
      </c>
      <c r="I803" t="s">
        <v>314</v>
      </c>
      <c r="K803">
        <v>1</v>
      </c>
      <c r="O803">
        <v>2</v>
      </c>
      <c r="P803">
        <v>2</v>
      </c>
      <c r="T803">
        <v>150000</v>
      </c>
      <c r="U803">
        <v>0.97</v>
      </c>
      <c r="V803">
        <v>151</v>
      </c>
      <c r="Y803">
        <v>4.2</v>
      </c>
      <c r="Z803">
        <v>4.2</v>
      </c>
      <c r="AA803">
        <v>99</v>
      </c>
      <c r="AL803">
        <v>13</v>
      </c>
      <c r="AM803">
        <v>27</v>
      </c>
      <c r="AN803">
        <v>17</v>
      </c>
      <c r="AO803" s="3">
        <v>41518</v>
      </c>
      <c r="AP803" s="3">
        <v>43222</v>
      </c>
      <c r="AQ803" t="s">
        <v>215</v>
      </c>
      <c r="AR803" t="s">
        <v>1838</v>
      </c>
    </row>
    <row r="804" spans="1:44" hidden="1" x14ac:dyDescent="0.3">
      <c r="A804" t="b">
        <f>AND($H804="Heat Pump",$K804&lt;=Summary!$B$3)</f>
        <v>0</v>
      </c>
      <c r="B804">
        <v>2317221</v>
      </c>
      <c r="C804" t="s">
        <v>1830</v>
      </c>
      <c r="D804" t="s">
        <v>1831</v>
      </c>
      <c r="E804" t="s">
        <v>1832</v>
      </c>
      <c r="F804" t="s">
        <v>1839</v>
      </c>
      <c r="H804" t="s">
        <v>213</v>
      </c>
      <c r="I804" t="s">
        <v>314</v>
      </c>
      <c r="K804">
        <v>1</v>
      </c>
      <c r="O804">
        <v>2</v>
      </c>
      <c r="P804">
        <v>2</v>
      </c>
      <c r="T804">
        <v>180000</v>
      </c>
      <c r="U804">
        <v>0.96</v>
      </c>
      <c r="V804">
        <v>154</v>
      </c>
      <c r="Y804">
        <v>5</v>
      </c>
      <c r="Z804">
        <v>5</v>
      </c>
      <c r="AA804">
        <v>99</v>
      </c>
      <c r="AL804">
        <v>13</v>
      </c>
      <c r="AM804">
        <v>27</v>
      </c>
      <c r="AN804">
        <v>17</v>
      </c>
      <c r="AO804" s="3">
        <v>41183</v>
      </c>
      <c r="AP804" s="3">
        <v>43222</v>
      </c>
      <c r="AQ804" t="s">
        <v>215</v>
      </c>
      <c r="AR804" t="s">
        <v>1840</v>
      </c>
    </row>
    <row r="805" spans="1:44" hidden="1" x14ac:dyDescent="0.3">
      <c r="A805" t="b">
        <f>AND($H805="Heat Pump",$K805&lt;=Summary!$B$3)</f>
        <v>0</v>
      </c>
      <c r="B805">
        <v>2317226</v>
      </c>
      <c r="C805" t="s">
        <v>1830</v>
      </c>
      <c r="D805" t="s">
        <v>1831</v>
      </c>
      <c r="E805" t="s">
        <v>1832</v>
      </c>
      <c r="F805" t="s">
        <v>1841</v>
      </c>
      <c r="H805" t="s">
        <v>213</v>
      </c>
      <c r="I805" t="s">
        <v>314</v>
      </c>
      <c r="K805">
        <v>1</v>
      </c>
      <c r="O805">
        <v>2</v>
      </c>
      <c r="P805">
        <v>2</v>
      </c>
      <c r="T805">
        <v>180000</v>
      </c>
      <c r="U805">
        <v>0.97</v>
      </c>
      <c r="V805">
        <v>151</v>
      </c>
      <c r="Y805">
        <v>5.2</v>
      </c>
      <c r="Z805">
        <v>5.2</v>
      </c>
      <c r="AA805">
        <v>99</v>
      </c>
      <c r="AL805">
        <v>13</v>
      </c>
      <c r="AM805">
        <v>27</v>
      </c>
      <c r="AN805">
        <v>17</v>
      </c>
      <c r="AO805" s="3">
        <v>41519</v>
      </c>
      <c r="AP805" s="3">
        <v>43222</v>
      </c>
      <c r="AQ805" t="s">
        <v>215</v>
      </c>
      <c r="AR805" t="s">
        <v>1842</v>
      </c>
    </row>
    <row r="806" spans="1:44" hidden="1" x14ac:dyDescent="0.3">
      <c r="A806" t="b">
        <f>AND($H806="Heat Pump",$K806&lt;=Summary!$B$3)</f>
        <v>0</v>
      </c>
      <c r="B806">
        <v>2317223</v>
      </c>
      <c r="C806" t="s">
        <v>1830</v>
      </c>
      <c r="D806" t="s">
        <v>1831</v>
      </c>
      <c r="E806" t="s">
        <v>1832</v>
      </c>
      <c r="F806" t="s">
        <v>1843</v>
      </c>
      <c r="H806" t="s">
        <v>213</v>
      </c>
      <c r="I806" t="s">
        <v>314</v>
      </c>
      <c r="K806">
        <v>1</v>
      </c>
      <c r="O806">
        <v>2</v>
      </c>
      <c r="P806">
        <v>2</v>
      </c>
      <c r="T806">
        <v>199000</v>
      </c>
      <c r="U806">
        <v>0.96</v>
      </c>
      <c r="V806">
        <v>154</v>
      </c>
      <c r="Y806">
        <v>5.6</v>
      </c>
      <c r="Z806">
        <v>5.6</v>
      </c>
      <c r="AA806">
        <v>99</v>
      </c>
      <c r="AL806">
        <v>13</v>
      </c>
      <c r="AM806">
        <v>27</v>
      </c>
      <c r="AN806">
        <v>17</v>
      </c>
      <c r="AO806" s="3">
        <v>41183</v>
      </c>
      <c r="AP806" s="3">
        <v>43222</v>
      </c>
      <c r="AQ806" t="s">
        <v>215</v>
      </c>
      <c r="AR806" t="s">
        <v>1844</v>
      </c>
    </row>
    <row r="807" spans="1:44" hidden="1" x14ac:dyDescent="0.3">
      <c r="A807" t="b">
        <f>AND($H807="Heat Pump",$K807&lt;=Summary!$B$3)</f>
        <v>0</v>
      </c>
      <c r="B807">
        <v>2317224</v>
      </c>
      <c r="C807" t="s">
        <v>1830</v>
      </c>
      <c r="D807" t="s">
        <v>1831</v>
      </c>
      <c r="E807" t="s">
        <v>1832</v>
      </c>
      <c r="F807" t="s">
        <v>1845</v>
      </c>
      <c r="H807" t="s">
        <v>213</v>
      </c>
      <c r="I807" t="s">
        <v>314</v>
      </c>
      <c r="K807">
        <v>1</v>
      </c>
      <c r="O807">
        <v>2</v>
      </c>
      <c r="P807">
        <v>2</v>
      </c>
      <c r="T807">
        <v>199000</v>
      </c>
      <c r="U807">
        <v>0.97</v>
      </c>
      <c r="V807">
        <v>151</v>
      </c>
      <c r="Y807">
        <v>5.7</v>
      </c>
      <c r="Z807">
        <v>5.7</v>
      </c>
      <c r="AA807">
        <v>99</v>
      </c>
      <c r="AL807">
        <v>13</v>
      </c>
      <c r="AM807">
        <v>27</v>
      </c>
      <c r="AN807">
        <v>17</v>
      </c>
      <c r="AO807" s="3">
        <v>41520</v>
      </c>
      <c r="AP807" s="3">
        <v>43222</v>
      </c>
      <c r="AQ807" t="s">
        <v>215</v>
      </c>
      <c r="AR807" t="s">
        <v>1846</v>
      </c>
    </row>
    <row r="808" spans="1:44" hidden="1" x14ac:dyDescent="0.3">
      <c r="A808" t="b">
        <f>AND($H808="Heat Pump",$K808&lt;=Summary!$B$3)</f>
        <v>0</v>
      </c>
      <c r="B808">
        <v>2326147</v>
      </c>
      <c r="C808" t="s">
        <v>1847</v>
      </c>
      <c r="D808" t="s">
        <v>1848</v>
      </c>
      <c r="E808" t="s">
        <v>1849</v>
      </c>
      <c r="F808" t="s">
        <v>1849</v>
      </c>
      <c r="H808" t="s">
        <v>213</v>
      </c>
      <c r="I808" t="s">
        <v>314</v>
      </c>
      <c r="K808">
        <v>1</v>
      </c>
      <c r="L808">
        <v>0</v>
      </c>
      <c r="M808">
        <v>28.3</v>
      </c>
      <c r="N808">
        <v>0</v>
      </c>
      <c r="O808">
        <v>2</v>
      </c>
      <c r="P808">
        <v>3</v>
      </c>
      <c r="T808">
        <v>199000</v>
      </c>
      <c r="U808">
        <v>0.96</v>
      </c>
      <c r="V808">
        <v>154</v>
      </c>
      <c r="Y808">
        <v>5.8</v>
      </c>
      <c r="Z808">
        <v>5.8</v>
      </c>
      <c r="AA808">
        <v>99</v>
      </c>
      <c r="AL808">
        <v>12.8</v>
      </c>
      <c r="AM808">
        <v>27</v>
      </c>
      <c r="AN808">
        <v>18.5</v>
      </c>
      <c r="AO808" s="3">
        <v>42856</v>
      </c>
      <c r="AP808" s="3">
        <v>43363</v>
      </c>
      <c r="AQ808" t="s">
        <v>215</v>
      </c>
      <c r="AR808" t="s">
        <v>1850</v>
      </c>
    </row>
    <row r="809" spans="1:44" hidden="1" x14ac:dyDescent="0.3">
      <c r="A809" t="b">
        <f>AND($H809="Heat Pump",$K809&lt;=Summary!$B$3)</f>
        <v>0</v>
      </c>
      <c r="B809">
        <v>2344406</v>
      </c>
      <c r="C809" t="s">
        <v>1847</v>
      </c>
      <c r="D809" t="s">
        <v>1848</v>
      </c>
      <c r="E809" t="s">
        <v>1851</v>
      </c>
      <c r="F809" t="s">
        <v>1851</v>
      </c>
      <c r="H809" t="s">
        <v>213</v>
      </c>
      <c r="I809" t="s">
        <v>1852</v>
      </c>
      <c r="K809">
        <v>1</v>
      </c>
      <c r="L809">
        <v>27</v>
      </c>
      <c r="M809">
        <v>28.3</v>
      </c>
      <c r="N809">
        <v>18.5</v>
      </c>
      <c r="O809">
        <v>2</v>
      </c>
      <c r="P809">
        <v>3</v>
      </c>
      <c r="T809">
        <v>199000</v>
      </c>
      <c r="U809">
        <v>0.97</v>
      </c>
      <c r="V809">
        <v>175</v>
      </c>
      <c r="Y809">
        <v>5.6</v>
      </c>
      <c r="Z809">
        <v>5.6</v>
      </c>
      <c r="AA809">
        <v>99</v>
      </c>
      <c r="AL809">
        <v>14.2</v>
      </c>
      <c r="AM809">
        <v>27</v>
      </c>
      <c r="AN809">
        <v>18.5</v>
      </c>
      <c r="AO809" s="3">
        <v>43831</v>
      </c>
      <c r="AP809" s="3">
        <v>43899</v>
      </c>
      <c r="AQ809" t="s">
        <v>215</v>
      </c>
      <c r="AR809" t="s">
        <v>1853</v>
      </c>
    </row>
    <row r="810" spans="1:44" hidden="1" x14ac:dyDescent="0.3">
      <c r="A810" t="b">
        <f>AND($H810="Heat Pump",$K810&lt;=Summary!$B$3)</f>
        <v>0</v>
      </c>
      <c r="B810">
        <v>2326153</v>
      </c>
      <c r="C810" t="s">
        <v>1847</v>
      </c>
      <c r="D810" t="s">
        <v>1848</v>
      </c>
      <c r="E810" t="s">
        <v>1854</v>
      </c>
      <c r="F810" t="s">
        <v>1854</v>
      </c>
      <c r="H810" t="s">
        <v>213</v>
      </c>
      <c r="I810" t="s">
        <v>314</v>
      </c>
      <c r="K810">
        <v>1</v>
      </c>
      <c r="L810">
        <v>0</v>
      </c>
      <c r="M810">
        <v>28.3</v>
      </c>
      <c r="N810">
        <v>0</v>
      </c>
      <c r="O810">
        <v>2</v>
      </c>
      <c r="P810">
        <v>3</v>
      </c>
      <c r="T810">
        <v>180000</v>
      </c>
      <c r="U810">
        <v>0.96</v>
      </c>
      <c r="V810">
        <v>154</v>
      </c>
      <c r="Y810">
        <v>5.3</v>
      </c>
      <c r="Z810">
        <v>5.3</v>
      </c>
      <c r="AA810">
        <v>99</v>
      </c>
      <c r="AL810">
        <v>12.8</v>
      </c>
      <c r="AM810">
        <v>27</v>
      </c>
      <c r="AN810">
        <v>18.5</v>
      </c>
      <c r="AO810" s="3">
        <v>42856</v>
      </c>
      <c r="AP810" s="3">
        <v>43363</v>
      </c>
      <c r="AQ810" t="s">
        <v>215</v>
      </c>
      <c r="AR810" t="s">
        <v>1855</v>
      </c>
    </row>
    <row r="811" spans="1:44" hidden="1" x14ac:dyDescent="0.3">
      <c r="A811" t="b">
        <f>AND($H811="Heat Pump",$K811&lt;=Summary!$B$3)</f>
        <v>0</v>
      </c>
      <c r="B811">
        <v>2344485</v>
      </c>
      <c r="C811" t="s">
        <v>1847</v>
      </c>
      <c r="D811" t="s">
        <v>1848</v>
      </c>
      <c r="E811" t="s">
        <v>1856</v>
      </c>
      <c r="F811" t="s">
        <v>1856</v>
      </c>
      <c r="H811" t="s">
        <v>213</v>
      </c>
      <c r="I811" t="s">
        <v>1852</v>
      </c>
      <c r="K811">
        <v>1</v>
      </c>
      <c r="L811">
        <v>27</v>
      </c>
      <c r="M811">
        <v>28.3</v>
      </c>
      <c r="N811">
        <v>18.5</v>
      </c>
      <c r="O811">
        <v>2</v>
      </c>
      <c r="P811">
        <v>3</v>
      </c>
      <c r="T811">
        <v>180000</v>
      </c>
      <c r="U811">
        <v>0.97</v>
      </c>
      <c r="V811">
        <v>175</v>
      </c>
      <c r="Y811">
        <v>5.4</v>
      </c>
      <c r="Z811">
        <v>5.4</v>
      </c>
      <c r="AA811">
        <v>99</v>
      </c>
      <c r="AL811">
        <v>14.2</v>
      </c>
      <c r="AM811">
        <v>27</v>
      </c>
      <c r="AN811">
        <v>18.5</v>
      </c>
      <c r="AO811" s="3">
        <v>43831</v>
      </c>
      <c r="AP811" s="3">
        <v>43899</v>
      </c>
      <c r="AQ811" t="s">
        <v>215</v>
      </c>
      <c r="AR811" t="s">
        <v>1857</v>
      </c>
    </row>
    <row r="812" spans="1:44" hidden="1" x14ac:dyDescent="0.3">
      <c r="A812" t="b">
        <f>AND($H812="Heat Pump",$K812&lt;=Summary!$B$3)</f>
        <v>0</v>
      </c>
      <c r="B812">
        <v>2327859</v>
      </c>
      <c r="C812" t="s">
        <v>1847</v>
      </c>
      <c r="D812" t="s">
        <v>1848</v>
      </c>
      <c r="E812" t="s">
        <v>1858</v>
      </c>
      <c r="F812" t="s">
        <v>1858</v>
      </c>
      <c r="H812" t="s">
        <v>213</v>
      </c>
      <c r="I812" t="s">
        <v>314</v>
      </c>
      <c r="K812">
        <v>1</v>
      </c>
      <c r="L812">
        <v>0</v>
      </c>
      <c r="M812">
        <v>28.3</v>
      </c>
      <c r="N812">
        <v>0</v>
      </c>
      <c r="O812">
        <v>2</v>
      </c>
      <c r="P812">
        <v>3</v>
      </c>
      <c r="T812">
        <v>199000</v>
      </c>
      <c r="U812">
        <v>0.96</v>
      </c>
      <c r="V812">
        <v>154</v>
      </c>
      <c r="Y812">
        <v>5.8</v>
      </c>
      <c r="Z812">
        <v>5.8</v>
      </c>
      <c r="AA812">
        <v>99</v>
      </c>
      <c r="AL812">
        <v>12.8</v>
      </c>
      <c r="AM812">
        <v>27</v>
      </c>
      <c r="AN812">
        <v>18.5</v>
      </c>
      <c r="AO812" s="3">
        <v>43009</v>
      </c>
      <c r="AP812" s="3">
        <v>43385</v>
      </c>
      <c r="AQ812" t="s">
        <v>215</v>
      </c>
      <c r="AR812" t="s">
        <v>1859</v>
      </c>
    </row>
    <row r="813" spans="1:44" hidden="1" x14ac:dyDescent="0.3">
      <c r="A813" t="b">
        <f>AND($H813="Heat Pump",$K813&lt;=Summary!$B$3)</f>
        <v>0</v>
      </c>
      <c r="B813">
        <v>2344483</v>
      </c>
      <c r="C813" t="s">
        <v>1847</v>
      </c>
      <c r="D813" t="s">
        <v>1848</v>
      </c>
      <c r="E813" t="s">
        <v>1860</v>
      </c>
      <c r="F813" t="s">
        <v>1860</v>
      </c>
      <c r="H813" t="s">
        <v>213</v>
      </c>
      <c r="I813" t="s">
        <v>1852</v>
      </c>
      <c r="K813">
        <v>1</v>
      </c>
      <c r="L813">
        <v>27</v>
      </c>
      <c r="M813">
        <v>28.3</v>
      </c>
      <c r="N813">
        <v>18.5</v>
      </c>
      <c r="O813">
        <v>2</v>
      </c>
      <c r="P813">
        <v>3</v>
      </c>
      <c r="T813">
        <v>199000</v>
      </c>
      <c r="U813">
        <v>0.97</v>
      </c>
      <c r="V813">
        <v>175</v>
      </c>
      <c r="Y813">
        <v>5.6</v>
      </c>
      <c r="Z813">
        <v>5.6</v>
      </c>
      <c r="AA813">
        <v>99</v>
      </c>
      <c r="AL813">
        <v>14.2</v>
      </c>
      <c r="AM813">
        <v>27</v>
      </c>
      <c r="AN813">
        <v>18.5</v>
      </c>
      <c r="AO813" s="3">
        <v>43831</v>
      </c>
      <c r="AP813" s="3">
        <v>43899</v>
      </c>
      <c r="AQ813" t="s">
        <v>215</v>
      </c>
      <c r="AR813" t="s">
        <v>1861</v>
      </c>
    </row>
    <row r="814" spans="1:44" hidden="1" x14ac:dyDescent="0.3">
      <c r="A814" t="b">
        <f>AND($H814="Heat Pump",$K814&lt;=Summary!$B$3)</f>
        <v>0</v>
      </c>
      <c r="B814">
        <v>2327860</v>
      </c>
      <c r="C814" t="s">
        <v>1847</v>
      </c>
      <c r="D814" t="s">
        <v>1848</v>
      </c>
      <c r="E814" t="s">
        <v>1862</v>
      </c>
      <c r="F814" t="s">
        <v>1862</v>
      </c>
      <c r="H814" t="s">
        <v>213</v>
      </c>
      <c r="I814" t="s">
        <v>314</v>
      </c>
      <c r="K814">
        <v>1</v>
      </c>
      <c r="L814">
        <v>0</v>
      </c>
      <c r="M814">
        <v>24.2</v>
      </c>
      <c r="N814">
        <v>0</v>
      </c>
      <c r="O814">
        <v>3</v>
      </c>
      <c r="P814">
        <v>4</v>
      </c>
      <c r="T814">
        <v>199000</v>
      </c>
      <c r="U814">
        <v>0.91</v>
      </c>
      <c r="V814">
        <v>161</v>
      </c>
      <c r="Y814">
        <v>5.7</v>
      </c>
      <c r="Z814">
        <v>5.7</v>
      </c>
      <c r="AA814">
        <v>94</v>
      </c>
      <c r="AL814">
        <v>9.4</v>
      </c>
      <c r="AM814">
        <v>24.2</v>
      </c>
      <c r="AN814">
        <v>18.3</v>
      </c>
      <c r="AO814" s="3">
        <v>42491</v>
      </c>
      <c r="AP814" s="3">
        <v>43675</v>
      </c>
      <c r="AQ814" t="s">
        <v>215</v>
      </c>
      <c r="AR814" t="s">
        <v>1863</v>
      </c>
    </row>
    <row r="815" spans="1:44" hidden="1" x14ac:dyDescent="0.3">
      <c r="A815" t="b">
        <f>AND($H815="Heat Pump",$K815&lt;=Summary!$B$3)</f>
        <v>0</v>
      </c>
      <c r="B815">
        <v>2327862</v>
      </c>
      <c r="C815" t="s">
        <v>1847</v>
      </c>
      <c r="D815" t="s">
        <v>1848</v>
      </c>
      <c r="E815" t="s">
        <v>1864</v>
      </c>
      <c r="F815" t="s">
        <v>1864</v>
      </c>
      <c r="H815" t="s">
        <v>213</v>
      </c>
      <c r="I815" t="s">
        <v>314</v>
      </c>
      <c r="K815">
        <v>1</v>
      </c>
      <c r="L815">
        <v>24.2</v>
      </c>
      <c r="M815">
        <v>19.7</v>
      </c>
      <c r="N815">
        <v>18.3</v>
      </c>
      <c r="O815">
        <v>3</v>
      </c>
      <c r="P815">
        <v>4</v>
      </c>
      <c r="T815">
        <v>199000</v>
      </c>
      <c r="U815">
        <v>0.91</v>
      </c>
      <c r="V815">
        <v>161</v>
      </c>
      <c r="Y815">
        <v>5.7</v>
      </c>
      <c r="Z815">
        <v>5.7</v>
      </c>
      <c r="AA815">
        <v>96</v>
      </c>
      <c r="AL815">
        <v>9.4</v>
      </c>
      <c r="AM815">
        <v>24.2</v>
      </c>
      <c r="AN815">
        <v>18.3</v>
      </c>
      <c r="AO815" s="3">
        <v>42491</v>
      </c>
      <c r="AP815" s="3">
        <v>43663</v>
      </c>
      <c r="AQ815" t="s">
        <v>239</v>
      </c>
      <c r="AR815" t="s">
        <v>1865</v>
      </c>
    </row>
    <row r="816" spans="1:44" hidden="1" x14ac:dyDescent="0.3">
      <c r="A816" t="b">
        <f>AND($H816="Heat Pump",$K816&lt;=Summary!$B$3)</f>
        <v>0</v>
      </c>
      <c r="B816">
        <v>2326154</v>
      </c>
      <c r="C816" t="s">
        <v>1847</v>
      </c>
      <c r="D816" t="s">
        <v>1848</v>
      </c>
      <c r="E816" t="s">
        <v>1866</v>
      </c>
      <c r="F816" t="s">
        <v>1866</v>
      </c>
      <c r="H816" t="s">
        <v>213</v>
      </c>
      <c r="I816" t="s">
        <v>314</v>
      </c>
      <c r="K816">
        <v>1</v>
      </c>
      <c r="L816">
        <v>0</v>
      </c>
      <c r="M816">
        <v>24.2</v>
      </c>
      <c r="N816">
        <v>0</v>
      </c>
      <c r="O816">
        <v>3</v>
      </c>
      <c r="P816">
        <v>4</v>
      </c>
      <c r="T816">
        <v>199000</v>
      </c>
      <c r="U816">
        <v>0.91</v>
      </c>
      <c r="V816">
        <v>161</v>
      </c>
      <c r="Y816">
        <v>5.7</v>
      </c>
      <c r="Z816">
        <v>5.7</v>
      </c>
      <c r="AA816">
        <v>94</v>
      </c>
      <c r="AL816">
        <v>9.4</v>
      </c>
      <c r="AM816">
        <v>24.2</v>
      </c>
      <c r="AN816">
        <v>18.3</v>
      </c>
      <c r="AO816" s="3">
        <v>42491</v>
      </c>
      <c r="AP816" s="3">
        <v>43445</v>
      </c>
      <c r="AQ816" t="s">
        <v>215</v>
      </c>
      <c r="AR816" t="s">
        <v>1867</v>
      </c>
    </row>
    <row r="817" spans="1:44" hidden="1" x14ac:dyDescent="0.3">
      <c r="A817" t="b">
        <f>AND($H817="Heat Pump",$K817&lt;=Summary!$B$3)</f>
        <v>0</v>
      </c>
      <c r="B817">
        <v>2326155</v>
      </c>
      <c r="C817" t="s">
        <v>1847</v>
      </c>
      <c r="D817" t="s">
        <v>1848</v>
      </c>
      <c r="E817" t="s">
        <v>1868</v>
      </c>
      <c r="F817" t="s">
        <v>1868</v>
      </c>
      <c r="H817" t="s">
        <v>213</v>
      </c>
      <c r="I817" t="s">
        <v>314</v>
      </c>
      <c r="K817">
        <v>1</v>
      </c>
      <c r="L817">
        <v>24.2</v>
      </c>
      <c r="M817">
        <v>19.7</v>
      </c>
      <c r="N817">
        <v>18.3</v>
      </c>
      <c r="O817">
        <v>3</v>
      </c>
      <c r="P817">
        <v>4</v>
      </c>
      <c r="T817">
        <v>199000</v>
      </c>
      <c r="U817">
        <v>0.91</v>
      </c>
      <c r="V817">
        <v>161</v>
      </c>
      <c r="Y817">
        <v>5.7</v>
      </c>
      <c r="Z817">
        <v>5.7</v>
      </c>
      <c r="AA817">
        <v>96</v>
      </c>
      <c r="AL817">
        <v>9.4</v>
      </c>
      <c r="AM817">
        <v>24.2</v>
      </c>
      <c r="AN817">
        <v>18.3</v>
      </c>
      <c r="AO817" s="3">
        <v>42491</v>
      </c>
      <c r="AP817" s="3">
        <v>43363</v>
      </c>
      <c r="AQ817" t="s">
        <v>239</v>
      </c>
      <c r="AR817" t="s">
        <v>1869</v>
      </c>
    </row>
    <row r="818" spans="1:44" hidden="1" x14ac:dyDescent="0.3">
      <c r="A818" t="b">
        <f>AND($H818="Heat Pump",$K818&lt;=Summary!$B$3)</f>
        <v>0</v>
      </c>
      <c r="B818">
        <v>2317622</v>
      </c>
      <c r="C818" t="s">
        <v>1847</v>
      </c>
      <c r="D818" t="s">
        <v>1848</v>
      </c>
      <c r="E818" t="s">
        <v>1870</v>
      </c>
      <c r="F818" t="s">
        <v>1871</v>
      </c>
      <c r="H818" t="s">
        <v>213</v>
      </c>
      <c r="I818" t="s">
        <v>218</v>
      </c>
      <c r="K818">
        <v>1</v>
      </c>
      <c r="M818">
        <v>24</v>
      </c>
      <c r="O818">
        <v>3</v>
      </c>
      <c r="P818">
        <v>3</v>
      </c>
      <c r="T818">
        <v>120000</v>
      </c>
      <c r="U818">
        <v>0.89</v>
      </c>
      <c r="V818">
        <v>153</v>
      </c>
      <c r="W818">
        <v>167.39606126909999</v>
      </c>
      <c r="Y818">
        <v>3.4</v>
      </c>
      <c r="Z818">
        <v>3.4</v>
      </c>
      <c r="AA818">
        <v>92</v>
      </c>
      <c r="AL818">
        <v>7</v>
      </c>
      <c r="AM818">
        <v>24</v>
      </c>
      <c r="AN818">
        <v>14</v>
      </c>
      <c r="AO818" s="3">
        <v>41760</v>
      </c>
      <c r="AP818" s="3">
        <v>43222</v>
      </c>
      <c r="AQ818" t="s">
        <v>215</v>
      </c>
      <c r="AR818" t="s">
        <v>1872</v>
      </c>
    </row>
    <row r="819" spans="1:44" hidden="1" x14ac:dyDescent="0.3">
      <c r="A819" t="b">
        <f>AND($H819="Heat Pump",$K819&lt;=Summary!$B$3)</f>
        <v>0</v>
      </c>
      <c r="B819">
        <v>2317621</v>
      </c>
      <c r="C819" t="s">
        <v>1847</v>
      </c>
      <c r="D819" t="s">
        <v>1848</v>
      </c>
      <c r="E819" t="s">
        <v>1870</v>
      </c>
      <c r="F819" t="s">
        <v>1873</v>
      </c>
      <c r="H819" t="s">
        <v>213</v>
      </c>
      <c r="I819" t="s">
        <v>214</v>
      </c>
      <c r="K819">
        <v>1</v>
      </c>
      <c r="M819">
        <v>24</v>
      </c>
      <c r="O819">
        <v>3</v>
      </c>
      <c r="P819">
        <v>3</v>
      </c>
      <c r="T819">
        <v>120000</v>
      </c>
      <c r="U819">
        <v>0.89</v>
      </c>
      <c r="V819">
        <v>156</v>
      </c>
      <c r="Y819">
        <v>3.4</v>
      </c>
      <c r="Z819">
        <v>3.4</v>
      </c>
      <c r="AA819">
        <v>92</v>
      </c>
      <c r="AL819">
        <v>7</v>
      </c>
      <c r="AM819">
        <v>24</v>
      </c>
      <c r="AN819">
        <v>14</v>
      </c>
      <c r="AO819" s="3">
        <v>41760</v>
      </c>
      <c r="AP819" s="3">
        <v>43565</v>
      </c>
      <c r="AQ819" t="s">
        <v>215</v>
      </c>
      <c r="AR819" t="s">
        <v>1874</v>
      </c>
    </row>
    <row r="820" spans="1:44" hidden="1" x14ac:dyDescent="0.3">
      <c r="A820" t="b">
        <f>AND($H820="Heat Pump",$K820&lt;=Summary!$B$3)</f>
        <v>0</v>
      </c>
      <c r="B820">
        <v>2317624</v>
      </c>
      <c r="C820" t="s">
        <v>1847</v>
      </c>
      <c r="D820" t="s">
        <v>1848</v>
      </c>
      <c r="E820" t="s">
        <v>1870</v>
      </c>
      <c r="F820" t="s">
        <v>1875</v>
      </c>
      <c r="H820" t="s">
        <v>213</v>
      </c>
      <c r="I820" t="s">
        <v>218</v>
      </c>
      <c r="K820">
        <v>1</v>
      </c>
      <c r="M820">
        <v>18</v>
      </c>
      <c r="O820">
        <v>1</v>
      </c>
      <c r="T820">
        <v>120000</v>
      </c>
      <c r="U820">
        <v>0.89</v>
      </c>
      <c r="V820">
        <v>154</v>
      </c>
      <c r="W820">
        <v>168.49015317289999</v>
      </c>
      <c r="Y820">
        <v>3.4</v>
      </c>
      <c r="Z820">
        <v>3.4</v>
      </c>
      <c r="AA820">
        <v>92</v>
      </c>
      <c r="AL820">
        <v>7</v>
      </c>
      <c r="AM820">
        <v>21</v>
      </c>
      <c r="AN820">
        <v>14</v>
      </c>
      <c r="AO820" s="3">
        <v>41760</v>
      </c>
      <c r="AP820" s="3">
        <v>43222</v>
      </c>
      <c r="AQ820" t="s">
        <v>215</v>
      </c>
      <c r="AR820" t="s">
        <v>1876</v>
      </c>
    </row>
    <row r="821" spans="1:44" hidden="1" x14ac:dyDescent="0.3">
      <c r="A821" t="b">
        <f>AND($H821="Heat Pump",$K821&lt;=Summary!$B$3)</f>
        <v>0</v>
      </c>
      <c r="B821">
        <v>2317623</v>
      </c>
      <c r="C821" t="s">
        <v>1847</v>
      </c>
      <c r="D821" t="s">
        <v>1848</v>
      </c>
      <c r="E821" t="s">
        <v>1870</v>
      </c>
      <c r="F821" t="s">
        <v>1877</v>
      </c>
      <c r="H821" t="s">
        <v>213</v>
      </c>
      <c r="I821" t="s">
        <v>214</v>
      </c>
      <c r="K821">
        <v>1</v>
      </c>
      <c r="M821">
        <v>18</v>
      </c>
      <c r="O821">
        <v>1</v>
      </c>
      <c r="T821">
        <v>120000</v>
      </c>
      <c r="U821">
        <v>0.89</v>
      </c>
      <c r="V821">
        <v>156</v>
      </c>
      <c r="Y821">
        <v>3.4</v>
      </c>
      <c r="Z821">
        <v>3.4</v>
      </c>
      <c r="AA821">
        <v>92</v>
      </c>
      <c r="AL821">
        <v>7</v>
      </c>
      <c r="AM821">
        <v>21</v>
      </c>
      <c r="AN821">
        <v>14</v>
      </c>
      <c r="AO821" s="3">
        <v>41760</v>
      </c>
      <c r="AP821" s="3">
        <v>43222</v>
      </c>
      <c r="AQ821" t="s">
        <v>215</v>
      </c>
      <c r="AR821" t="s">
        <v>1878</v>
      </c>
    </row>
    <row r="822" spans="1:44" hidden="1" x14ac:dyDescent="0.3">
      <c r="A822" t="b">
        <f>AND($H822="Heat Pump",$K822&lt;=Summary!$B$3)</f>
        <v>0</v>
      </c>
      <c r="B822">
        <v>2317626</v>
      </c>
      <c r="C822" t="s">
        <v>1847</v>
      </c>
      <c r="D822" t="s">
        <v>1848</v>
      </c>
      <c r="E822" t="s">
        <v>1879</v>
      </c>
      <c r="F822" t="s">
        <v>1880</v>
      </c>
      <c r="H822" t="s">
        <v>213</v>
      </c>
      <c r="I822" t="s">
        <v>218</v>
      </c>
      <c r="K822">
        <v>1</v>
      </c>
      <c r="M822">
        <v>29</v>
      </c>
      <c r="O822">
        <v>2</v>
      </c>
      <c r="T822">
        <v>120000</v>
      </c>
      <c r="U822">
        <v>0.87</v>
      </c>
      <c r="V822">
        <v>162</v>
      </c>
      <c r="W822">
        <v>177.24288840259999</v>
      </c>
      <c r="Y822">
        <v>3.4</v>
      </c>
      <c r="Z822">
        <v>3.4</v>
      </c>
      <c r="AA822">
        <v>91</v>
      </c>
      <c r="AL822">
        <v>9</v>
      </c>
      <c r="AM822">
        <v>27</v>
      </c>
      <c r="AN822">
        <v>18</v>
      </c>
      <c r="AO822" s="3">
        <v>41932</v>
      </c>
      <c r="AP822" s="3">
        <v>43222</v>
      </c>
      <c r="AQ822" t="s">
        <v>239</v>
      </c>
      <c r="AR822" t="s">
        <v>1881</v>
      </c>
    </row>
    <row r="823" spans="1:44" hidden="1" x14ac:dyDescent="0.3">
      <c r="A823" t="b">
        <f>AND($H823="Heat Pump",$K823&lt;=Summary!$B$3)</f>
        <v>0</v>
      </c>
      <c r="B823">
        <v>2317625</v>
      </c>
      <c r="C823" t="s">
        <v>1847</v>
      </c>
      <c r="D823" t="s">
        <v>1848</v>
      </c>
      <c r="E823" t="s">
        <v>1879</v>
      </c>
      <c r="F823" t="s">
        <v>1882</v>
      </c>
      <c r="H823" t="s">
        <v>213</v>
      </c>
      <c r="I823" t="s">
        <v>214</v>
      </c>
      <c r="K823">
        <v>1</v>
      </c>
      <c r="M823">
        <v>29</v>
      </c>
      <c r="O823">
        <v>2</v>
      </c>
      <c r="T823">
        <v>120000</v>
      </c>
      <c r="U823">
        <v>0.87</v>
      </c>
      <c r="V823">
        <v>162</v>
      </c>
      <c r="Y823">
        <v>3.4</v>
      </c>
      <c r="Z823">
        <v>3.4</v>
      </c>
      <c r="AA823">
        <v>91</v>
      </c>
      <c r="AL823">
        <v>9</v>
      </c>
      <c r="AM823">
        <v>27</v>
      </c>
      <c r="AN823">
        <v>18</v>
      </c>
      <c r="AO823" s="3">
        <v>41932</v>
      </c>
      <c r="AP823" s="3">
        <v>43222</v>
      </c>
      <c r="AQ823" t="s">
        <v>239</v>
      </c>
      <c r="AR823" t="s">
        <v>1883</v>
      </c>
    </row>
    <row r="824" spans="1:44" hidden="1" x14ac:dyDescent="0.3">
      <c r="A824" t="b">
        <f>AND($H824="Heat Pump",$K824&lt;=Summary!$B$3)</f>
        <v>0</v>
      </c>
      <c r="B824">
        <v>2316428</v>
      </c>
      <c r="C824" t="s">
        <v>1847</v>
      </c>
      <c r="D824" t="s">
        <v>1848</v>
      </c>
      <c r="E824" t="s">
        <v>1884</v>
      </c>
      <c r="F824" t="s">
        <v>1885</v>
      </c>
      <c r="H824" t="s">
        <v>213</v>
      </c>
      <c r="I824" t="s">
        <v>218</v>
      </c>
      <c r="K824">
        <v>1</v>
      </c>
      <c r="M824">
        <v>24</v>
      </c>
      <c r="O824">
        <v>3</v>
      </c>
      <c r="P824">
        <v>3</v>
      </c>
      <c r="T824">
        <v>157000</v>
      </c>
      <c r="U824">
        <v>0.89</v>
      </c>
      <c r="V824">
        <v>158</v>
      </c>
      <c r="W824">
        <v>172.86652078770001</v>
      </c>
      <c r="Y824">
        <v>4.3</v>
      </c>
      <c r="Z824">
        <v>4.3</v>
      </c>
      <c r="AA824">
        <v>92</v>
      </c>
      <c r="AL824">
        <v>7</v>
      </c>
      <c r="AM824">
        <v>24</v>
      </c>
      <c r="AN824">
        <v>14</v>
      </c>
      <c r="AO824" s="3">
        <v>41640</v>
      </c>
      <c r="AP824" s="3">
        <v>43222</v>
      </c>
      <c r="AQ824" t="s">
        <v>215</v>
      </c>
      <c r="AR824" t="s">
        <v>1886</v>
      </c>
    </row>
    <row r="825" spans="1:44" hidden="1" x14ac:dyDescent="0.3">
      <c r="A825" t="b">
        <f>AND($H825="Heat Pump",$K825&lt;=Summary!$B$3)</f>
        <v>0</v>
      </c>
      <c r="B825">
        <v>2316430</v>
      </c>
      <c r="C825" t="s">
        <v>1847</v>
      </c>
      <c r="D825" t="s">
        <v>1848</v>
      </c>
      <c r="E825" t="s">
        <v>1884</v>
      </c>
      <c r="F825" t="s">
        <v>1887</v>
      </c>
      <c r="H825" t="s">
        <v>213</v>
      </c>
      <c r="I825" t="s">
        <v>214</v>
      </c>
      <c r="K825">
        <v>1</v>
      </c>
      <c r="M825">
        <v>24</v>
      </c>
      <c r="O825">
        <v>3</v>
      </c>
      <c r="P825">
        <v>3</v>
      </c>
      <c r="T825">
        <v>157000</v>
      </c>
      <c r="U825">
        <v>0.89</v>
      </c>
      <c r="V825">
        <v>157</v>
      </c>
      <c r="Y825">
        <v>4.3</v>
      </c>
      <c r="Z825">
        <v>4.3</v>
      </c>
      <c r="AA825">
        <v>92</v>
      </c>
      <c r="AL825">
        <v>7</v>
      </c>
      <c r="AM825">
        <v>24</v>
      </c>
      <c r="AN825">
        <v>14</v>
      </c>
      <c r="AO825" s="3">
        <v>41640</v>
      </c>
      <c r="AP825" s="3">
        <v>43222</v>
      </c>
      <c r="AQ825" t="s">
        <v>215</v>
      </c>
      <c r="AR825" t="s">
        <v>1888</v>
      </c>
    </row>
    <row r="826" spans="1:44" hidden="1" x14ac:dyDescent="0.3">
      <c r="A826" t="b">
        <f>AND($H826="Heat Pump",$K826&lt;=Summary!$B$3)</f>
        <v>0</v>
      </c>
      <c r="B826">
        <v>2316429</v>
      </c>
      <c r="C826" t="s">
        <v>1847</v>
      </c>
      <c r="D826" t="s">
        <v>1848</v>
      </c>
      <c r="E826" t="s">
        <v>1884</v>
      </c>
      <c r="F826" t="s">
        <v>1889</v>
      </c>
      <c r="H826" t="s">
        <v>213</v>
      </c>
      <c r="I826" t="s">
        <v>218</v>
      </c>
      <c r="K826">
        <v>1</v>
      </c>
      <c r="M826">
        <v>21</v>
      </c>
      <c r="O826">
        <v>1</v>
      </c>
      <c r="T826">
        <v>157000</v>
      </c>
      <c r="U826">
        <v>0.89</v>
      </c>
      <c r="V826">
        <v>158</v>
      </c>
      <c r="W826">
        <v>172.86652078770001</v>
      </c>
      <c r="Y826">
        <v>4.3</v>
      </c>
      <c r="Z826">
        <v>4.3</v>
      </c>
      <c r="AA826">
        <v>91</v>
      </c>
      <c r="AL826">
        <v>7</v>
      </c>
      <c r="AM826">
        <v>21</v>
      </c>
      <c r="AN826">
        <v>14</v>
      </c>
      <c r="AO826" s="3">
        <v>41640</v>
      </c>
      <c r="AP826" s="3">
        <v>43222</v>
      </c>
      <c r="AQ826" t="s">
        <v>215</v>
      </c>
      <c r="AR826" t="s">
        <v>1890</v>
      </c>
    </row>
    <row r="827" spans="1:44" hidden="1" x14ac:dyDescent="0.3">
      <c r="A827" t="b">
        <f>AND($H827="Heat Pump",$K827&lt;=Summary!$B$3)</f>
        <v>0</v>
      </c>
      <c r="B827">
        <v>2316427</v>
      </c>
      <c r="C827" t="s">
        <v>1847</v>
      </c>
      <c r="D827" t="s">
        <v>1848</v>
      </c>
      <c r="E827" t="s">
        <v>1884</v>
      </c>
      <c r="F827" t="s">
        <v>1891</v>
      </c>
      <c r="H827" t="s">
        <v>213</v>
      </c>
      <c r="I827" t="s">
        <v>214</v>
      </c>
      <c r="K827">
        <v>1</v>
      </c>
      <c r="M827">
        <v>21</v>
      </c>
      <c r="O827">
        <v>1</v>
      </c>
      <c r="T827">
        <v>157000</v>
      </c>
      <c r="U827">
        <v>0.89</v>
      </c>
      <c r="V827">
        <v>158</v>
      </c>
      <c r="Y827">
        <v>4.3</v>
      </c>
      <c r="Z827">
        <v>4.3</v>
      </c>
      <c r="AA827">
        <v>91</v>
      </c>
      <c r="AL827">
        <v>7</v>
      </c>
      <c r="AM827">
        <v>21</v>
      </c>
      <c r="AN827">
        <v>14</v>
      </c>
      <c r="AO827" s="3">
        <v>41640</v>
      </c>
      <c r="AP827" s="3">
        <v>43222</v>
      </c>
      <c r="AQ827" t="s">
        <v>215</v>
      </c>
      <c r="AR827" t="s">
        <v>1892</v>
      </c>
    </row>
    <row r="828" spans="1:44" hidden="1" x14ac:dyDescent="0.3">
      <c r="A828" t="b">
        <f>AND($H828="Heat Pump",$K828&lt;=Summary!$B$3)</f>
        <v>0</v>
      </c>
      <c r="B828">
        <v>2326156</v>
      </c>
      <c r="C828" t="s">
        <v>1847</v>
      </c>
      <c r="D828" t="s">
        <v>1848</v>
      </c>
      <c r="E828" t="s">
        <v>1893</v>
      </c>
      <c r="F828" t="s">
        <v>1893</v>
      </c>
      <c r="H828" t="s">
        <v>213</v>
      </c>
      <c r="I828" t="s">
        <v>314</v>
      </c>
      <c r="K828">
        <v>1</v>
      </c>
      <c r="L828">
        <v>24.2</v>
      </c>
      <c r="M828">
        <v>24.2</v>
      </c>
      <c r="N828">
        <v>18.3</v>
      </c>
      <c r="O828">
        <v>3</v>
      </c>
      <c r="P828">
        <v>4</v>
      </c>
      <c r="T828">
        <v>180000</v>
      </c>
      <c r="U828">
        <v>0.91</v>
      </c>
      <c r="V828">
        <v>161</v>
      </c>
      <c r="Y828">
        <v>5.0999999999999996</v>
      </c>
      <c r="Z828">
        <v>5.0999999999999996</v>
      </c>
      <c r="AA828">
        <v>94</v>
      </c>
      <c r="AL828">
        <v>9.4</v>
      </c>
      <c r="AM828">
        <v>24.2</v>
      </c>
      <c r="AN828">
        <v>18.3</v>
      </c>
      <c r="AO828" s="3">
        <v>42491</v>
      </c>
      <c r="AP828" s="3">
        <v>43445</v>
      </c>
      <c r="AQ828" t="s">
        <v>215</v>
      </c>
      <c r="AR828" t="s">
        <v>1894</v>
      </c>
    </row>
    <row r="829" spans="1:44" hidden="1" x14ac:dyDescent="0.3">
      <c r="A829" t="b">
        <f>AND($H829="Heat Pump",$K829&lt;=Summary!$B$3)</f>
        <v>0</v>
      </c>
      <c r="B829">
        <v>2327404</v>
      </c>
      <c r="C829" t="s">
        <v>1847</v>
      </c>
      <c r="D829" t="s">
        <v>1848</v>
      </c>
      <c r="E829" t="s">
        <v>1895</v>
      </c>
      <c r="F829" t="s">
        <v>1895</v>
      </c>
      <c r="H829" t="s">
        <v>213</v>
      </c>
      <c r="I829" t="s">
        <v>314</v>
      </c>
      <c r="K829">
        <v>1</v>
      </c>
      <c r="L829">
        <v>24.2</v>
      </c>
      <c r="M829">
        <v>19.7</v>
      </c>
      <c r="N829">
        <v>18.3</v>
      </c>
      <c r="O829">
        <v>3</v>
      </c>
      <c r="P829">
        <v>4</v>
      </c>
      <c r="T829">
        <v>180000</v>
      </c>
      <c r="U829">
        <v>0.92</v>
      </c>
      <c r="V829">
        <v>161</v>
      </c>
      <c r="Y829">
        <v>5.2</v>
      </c>
      <c r="Z829">
        <v>5.2</v>
      </c>
      <c r="AA829">
        <v>94</v>
      </c>
      <c r="AL829">
        <v>9.4</v>
      </c>
      <c r="AM829">
        <v>24.2</v>
      </c>
      <c r="AN829">
        <v>18.3</v>
      </c>
      <c r="AO829" s="3">
        <v>42491</v>
      </c>
      <c r="AP829" s="3">
        <v>43384</v>
      </c>
      <c r="AQ829" t="s">
        <v>239</v>
      </c>
      <c r="AR829" t="s">
        <v>1896</v>
      </c>
    </row>
    <row r="830" spans="1:44" hidden="1" x14ac:dyDescent="0.3">
      <c r="A830" t="b">
        <f>AND($H830="Heat Pump",$K830&lt;=Summary!$B$3)</f>
        <v>0</v>
      </c>
      <c r="B830">
        <v>2327858</v>
      </c>
      <c r="C830" t="s">
        <v>1847</v>
      </c>
      <c r="D830" t="s">
        <v>1848</v>
      </c>
      <c r="E830" t="s">
        <v>1895</v>
      </c>
      <c r="F830" t="s">
        <v>1895</v>
      </c>
      <c r="H830" t="s">
        <v>213</v>
      </c>
      <c r="I830" t="s">
        <v>1852</v>
      </c>
      <c r="O830">
        <v>3</v>
      </c>
      <c r="P830">
        <v>4</v>
      </c>
      <c r="T830">
        <v>180000</v>
      </c>
      <c r="U830">
        <v>0.92</v>
      </c>
      <c r="V830">
        <v>161</v>
      </c>
      <c r="Y830">
        <v>5.2</v>
      </c>
      <c r="Z830">
        <v>5.2</v>
      </c>
      <c r="AL830">
        <v>9.4</v>
      </c>
      <c r="AM830">
        <v>24.2</v>
      </c>
      <c r="AN830">
        <v>18.3</v>
      </c>
      <c r="AO830" s="3">
        <v>42491</v>
      </c>
      <c r="AP830" s="3">
        <v>44029</v>
      </c>
      <c r="AQ830" t="s">
        <v>239</v>
      </c>
      <c r="AR830" t="s">
        <v>1897</v>
      </c>
    </row>
    <row r="831" spans="1:44" hidden="1" x14ac:dyDescent="0.3">
      <c r="A831" t="b">
        <f>AND($H831="Heat Pump",$K831&lt;=Summary!$B$3)</f>
        <v>0</v>
      </c>
      <c r="B831">
        <v>2317668</v>
      </c>
      <c r="C831" t="s">
        <v>1847</v>
      </c>
      <c r="D831" t="s">
        <v>1848</v>
      </c>
      <c r="E831" t="s">
        <v>1898</v>
      </c>
      <c r="F831" t="s">
        <v>1899</v>
      </c>
      <c r="H831" t="s">
        <v>213</v>
      </c>
      <c r="I831" t="s">
        <v>218</v>
      </c>
      <c r="K831">
        <v>1</v>
      </c>
      <c r="M831">
        <v>31</v>
      </c>
      <c r="O831">
        <v>2</v>
      </c>
      <c r="P831">
        <v>2</v>
      </c>
      <c r="T831">
        <v>199000</v>
      </c>
      <c r="U831">
        <v>0.94</v>
      </c>
      <c r="V831">
        <v>158</v>
      </c>
      <c r="W831">
        <v>172.86652078770001</v>
      </c>
      <c r="Y831">
        <v>5.7</v>
      </c>
      <c r="Z831">
        <v>5.7</v>
      </c>
      <c r="AA831">
        <v>99</v>
      </c>
      <c r="AL831">
        <v>15</v>
      </c>
      <c r="AM831">
        <v>29</v>
      </c>
      <c r="AN831">
        <v>17</v>
      </c>
      <c r="AO831" s="3">
        <v>41913</v>
      </c>
      <c r="AP831" s="3">
        <v>43222</v>
      </c>
      <c r="AQ831" t="s">
        <v>215</v>
      </c>
      <c r="AR831" t="s">
        <v>1900</v>
      </c>
    </row>
    <row r="832" spans="1:44" hidden="1" x14ac:dyDescent="0.3">
      <c r="A832" t="b">
        <f>AND($H832="Heat Pump",$K832&lt;=Summary!$B$3)</f>
        <v>0</v>
      </c>
      <c r="B832">
        <v>2317667</v>
      </c>
      <c r="C832" t="s">
        <v>1847</v>
      </c>
      <c r="D832" t="s">
        <v>1848</v>
      </c>
      <c r="E832" t="s">
        <v>1898</v>
      </c>
      <c r="F832" t="s">
        <v>1901</v>
      </c>
      <c r="H832" t="s">
        <v>213</v>
      </c>
      <c r="I832" t="s">
        <v>214</v>
      </c>
      <c r="K832">
        <v>1</v>
      </c>
      <c r="M832">
        <v>31</v>
      </c>
      <c r="O832">
        <v>2</v>
      </c>
      <c r="P832">
        <v>2</v>
      </c>
      <c r="T832">
        <v>199000</v>
      </c>
      <c r="U832">
        <v>0.94</v>
      </c>
      <c r="V832">
        <v>158</v>
      </c>
      <c r="Y832">
        <v>5.7</v>
      </c>
      <c r="Z832">
        <v>5.7</v>
      </c>
      <c r="AA832">
        <v>99</v>
      </c>
      <c r="AL832">
        <v>15</v>
      </c>
      <c r="AM832">
        <v>29</v>
      </c>
      <c r="AN832">
        <v>17</v>
      </c>
      <c r="AO832" s="3">
        <v>41913</v>
      </c>
      <c r="AP832" s="3">
        <v>43222</v>
      </c>
      <c r="AQ832" t="s">
        <v>215</v>
      </c>
      <c r="AR832" t="s">
        <v>1902</v>
      </c>
    </row>
    <row r="833" spans="1:44" hidden="1" x14ac:dyDescent="0.3">
      <c r="A833" t="b">
        <f>AND($H833="Heat Pump",$K833&lt;=Summary!$B$3)</f>
        <v>0</v>
      </c>
      <c r="B833">
        <v>2345560</v>
      </c>
      <c r="C833" t="s">
        <v>1847</v>
      </c>
      <c r="D833" t="s">
        <v>1848</v>
      </c>
      <c r="E833" t="s">
        <v>1903</v>
      </c>
      <c r="F833" t="s">
        <v>1903</v>
      </c>
      <c r="H833" t="s">
        <v>213</v>
      </c>
      <c r="I833" t="s">
        <v>314</v>
      </c>
      <c r="K833">
        <v>1</v>
      </c>
      <c r="L833">
        <v>29</v>
      </c>
      <c r="M833">
        <v>31</v>
      </c>
      <c r="N833">
        <v>17</v>
      </c>
      <c r="O833">
        <v>2</v>
      </c>
      <c r="P833">
        <v>2</v>
      </c>
      <c r="T833">
        <v>199000</v>
      </c>
      <c r="U833">
        <v>0.94</v>
      </c>
      <c r="V833">
        <v>158</v>
      </c>
      <c r="Y833">
        <v>5.7</v>
      </c>
      <c r="Z833">
        <v>5.7</v>
      </c>
      <c r="AA833">
        <v>99</v>
      </c>
      <c r="AL833">
        <v>15</v>
      </c>
      <c r="AM833">
        <v>29</v>
      </c>
      <c r="AN833">
        <v>17</v>
      </c>
      <c r="AO833" s="3">
        <v>43556</v>
      </c>
      <c r="AP833" s="3">
        <v>43705</v>
      </c>
      <c r="AQ833" t="s">
        <v>215</v>
      </c>
      <c r="AR833" t="s">
        <v>1904</v>
      </c>
    </row>
    <row r="834" spans="1:44" hidden="1" x14ac:dyDescent="0.3">
      <c r="A834" t="b">
        <f>AND($H834="Heat Pump",$K834&lt;=Summary!$B$3)</f>
        <v>0</v>
      </c>
      <c r="B834">
        <v>2317653</v>
      </c>
      <c r="C834" t="s">
        <v>1847</v>
      </c>
      <c r="D834" t="s">
        <v>1848</v>
      </c>
      <c r="E834" t="s">
        <v>1905</v>
      </c>
      <c r="F834" t="s">
        <v>1906</v>
      </c>
      <c r="H834" t="s">
        <v>213</v>
      </c>
      <c r="I834" t="s">
        <v>218</v>
      </c>
      <c r="K834">
        <v>1</v>
      </c>
      <c r="M834">
        <v>31</v>
      </c>
      <c r="O834">
        <v>2</v>
      </c>
      <c r="P834">
        <v>2</v>
      </c>
      <c r="T834">
        <v>180000</v>
      </c>
      <c r="U834">
        <v>0.94</v>
      </c>
      <c r="V834">
        <v>156</v>
      </c>
      <c r="W834">
        <v>170.6783369803</v>
      </c>
      <c r="Y834">
        <v>5.4</v>
      </c>
      <c r="Z834">
        <v>5.4</v>
      </c>
      <c r="AA834">
        <v>99</v>
      </c>
      <c r="AL834">
        <v>15</v>
      </c>
      <c r="AM834">
        <v>29</v>
      </c>
      <c r="AN834">
        <v>17</v>
      </c>
      <c r="AO834" s="3">
        <v>41913</v>
      </c>
      <c r="AP834" s="3">
        <v>43222</v>
      </c>
      <c r="AQ834" t="s">
        <v>215</v>
      </c>
      <c r="AR834" t="s">
        <v>1907</v>
      </c>
    </row>
    <row r="835" spans="1:44" hidden="1" x14ac:dyDescent="0.3">
      <c r="A835" t="b">
        <f>AND($H835="Heat Pump",$K835&lt;=Summary!$B$3)</f>
        <v>0</v>
      </c>
      <c r="B835">
        <v>2317652</v>
      </c>
      <c r="C835" t="s">
        <v>1847</v>
      </c>
      <c r="D835" t="s">
        <v>1848</v>
      </c>
      <c r="E835" t="s">
        <v>1905</v>
      </c>
      <c r="F835" t="s">
        <v>1908</v>
      </c>
      <c r="H835" t="s">
        <v>213</v>
      </c>
      <c r="I835" t="s">
        <v>214</v>
      </c>
      <c r="K835">
        <v>1</v>
      </c>
      <c r="M835">
        <v>31</v>
      </c>
      <c r="O835">
        <v>2</v>
      </c>
      <c r="P835">
        <v>2</v>
      </c>
      <c r="T835">
        <v>180000</v>
      </c>
      <c r="U835">
        <v>0.94</v>
      </c>
      <c r="V835">
        <v>156</v>
      </c>
      <c r="Y835">
        <v>5.4</v>
      </c>
      <c r="Z835">
        <v>5.4</v>
      </c>
      <c r="AA835">
        <v>99</v>
      </c>
      <c r="AL835">
        <v>15</v>
      </c>
      <c r="AM835">
        <v>29</v>
      </c>
      <c r="AN835">
        <v>17</v>
      </c>
      <c r="AO835" s="3">
        <v>41913</v>
      </c>
      <c r="AP835" s="3">
        <v>43222</v>
      </c>
      <c r="AQ835" t="s">
        <v>215</v>
      </c>
      <c r="AR835" t="s">
        <v>1909</v>
      </c>
    </row>
    <row r="836" spans="1:44" hidden="1" x14ac:dyDescent="0.3">
      <c r="A836" t="b">
        <f>AND($H836="Heat Pump",$K836&lt;=Summary!$B$3)</f>
        <v>0</v>
      </c>
      <c r="B836">
        <v>2345559</v>
      </c>
      <c r="C836" t="s">
        <v>1847</v>
      </c>
      <c r="D836" t="s">
        <v>1848</v>
      </c>
      <c r="E836" t="s">
        <v>1910</v>
      </c>
      <c r="F836" t="s">
        <v>1910</v>
      </c>
      <c r="H836" t="s">
        <v>213</v>
      </c>
      <c r="I836" t="s">
        <v>314</v>
      </c>
      <c r="K836">
        <v>1</v>
      </c>
      <c r="L836">
        <v>29</v>
      </c>
      <c r="M836">
        <v>31</v>
      </c>
      <c r="N836">
        <v>17</v>
      </c>
      <c r="O836">
        <v>2</v>
      </c>
      <c r="P836">
        <v>2</v>
      </c>
      <c r="T836">
        <v>180000</v>
      </c>
      <c r="U836">
        <v>0.94</v>
      </c>
      <c r="V836">
        <v>156</v>
      </c>
      <c r="Y836">
        <v>5.4</v>
      </c>
      <c r="Z836">
        <v>5.4</v>
      </c>
      <c r="AA836">
        <v>99</v>
      </c>
      <c r="AL836">
        <v>15</v>
      </c>
      <c r="AM836">
        <v>29</v>
      </c>
      <c r="AN836">
        <v>17</v>
      </c>
      <c r="AO836" s="3">
        <v>43556</v>
      </c>
      <c r="AP836" s="3">
        <v>43705</v>
      </c>
      <c r="AQ836" t="s">
        <v>215</v>
      </c>
      <c r="AR836" t="s">
        <v>1911</v>
      </c>
    </row>
    <row r="837" spans="1:44" hidden="1" x14ac:dyDescent="0.3">
      <c r="A837" t="b">
        <f>AND($H837="Heat Pump",$K837&lt;=Summary!$B$3)</f>
        <v>0</v>
      </c>
      <c r="B837">
        <v>2344486</v>
      </c>
      <c r="C837" t="s">
        <v>1847</v>
      </c>
      <c r="D837" t="s">
        <v>1848</v>
      </c>
      <c r="E837" t="s">
        <v>1912</v>
      </c>
      <c r="F837" t="s">
        <v>1912</v>
      </c>
      <c r="H837" t="s">
        <v>213</v>
      </c>
      <c r="I837" t="s">
        <v>1852</v>
      </c>
      <c r="K837">
        <v>1</v>
      </c>
      <c r="L837">
        <v>27</v>
      </c>
      <c r="M837">
        <v>28.3</v>
      </c>
      <c r="N837">
        <v>18.5</v>
      </c>
      <c r="O837">
        <v>2</v>
      </c>
      <c r="P837">
        <v>3</v>
      </c>
      <c r="T837">
        <v>199000</v>
      </c>
      <c r="U837">
        <v>0.97</v>
      </c>
      <c r="V837">
        <v>175</v>
      </c>
      <c r="Y837">
        <v>5.6</v>
      </c>
      <c r="Z837">
        <v>5.6</v>
      </c>
      <c r="AA837">
        <v>99</v>
      </c>
      <c r="AL837">
        <v>14.2</v>
      </c>
      <c r="AM837">
        <v>27</v>
      </c>
      <c r="AN837">
        <v>18.5</v>
      </c>
      <c r="AO837" s="3">
        <v>43831</v>
      </c>
      <c r="AP837" s="3">
        <v>43899</v>
      </c>
      <c r="AQ837" t="s">
        <v>215</v>
      </c>
      <c r="AR837" t="s">
        <v>1913</v>
      </c>
    </row>
    <row r="838" spans="1:44" hidden="1" x14ac:dyDescent="0.3">
      <c r="A838" t="b">
        <f>AND($H838="Heat Pump",$K838&lt;=Summary!$B$3)</f>
        <v>0</v>
      </c>
      <c r="B838">
        <v>2344484</v>
      </c>
      <c r="C838" t="s">
        <v>1847</v>
      </c>
      <c r="D838" t="s">
        <v>1848</v>
      </c>
      <c r="E838" t="s">
        <v>1914</v>
      </c>
      <c r="F838" t="s">
        <v>1914</v>
      </c>
      <c r="H838" t="s">
        <v>213</v>
      </c>
      <c r="I838" t="s">
        <v>1852</v>
      </c>
      <c r="K838">
        <v>1</v>
      </c>
      <c r="L838">
        <v>27</v>
      </c>
      <c r="M838">
        <v>28.3</v>
      </c>
      <c r="N838">
        <v>18.5</v>
      </c>
      <c r="O838">
        <v>2</v>
      </c>
      <c r="P838">
        <v>3</v>
      </c>
      <c r="T838">
        <v>165000</v>
      </c>
      <c r="U838">
        <v>0.97</v>
      </c>
      <c r="V838">
        <v>175</v>
      </c>
      <c r="Y838">
        <v>4.9000000000000004</v>
      </c>
      <c r="Z838">
        <v>4.9000000000000004</v>
      </c>
      <c r="AA838">
        <v>99</v>
      </c>
      <c r="AL838">
        <v>14.2</v>
      </c>
      <c r="AM838">
        <v>27</v>
      </c>
      <c r="AN838">
        <v>18.5</v>
      </c>
      <c r="AO838" s="3">
        <v>43831</v>
      </c>
      <c r="AP838" s="3">
        <v>43899</v>
      </c>
      <c r="AQ838" t="s">
        <v>215</v>
      </c>
      <c r="AR838" t="s">
        <v>1915</v>
      </c>
    </row>
    <row r="839" spans="1:44" hidden="1" x14ac:dyDescent="0.3">
      <c r="A839" t="b">
        <f>AND($H839="Heat Pump",$K839&lt;=Summary!$B$3)</f>
        <v>0</v>
      </c>
      <c r="B839">
        <v>2359785</v>
      </c>
      <c r="C839" t="s">
        <v>1847</v>
      </c>
      <c r="D839" t="s">
        <v>1916</v>
      </c>
      <c r="E839" t="s">
        <v>1917</v>
      </c>
      <c r="F839" t="s">
        <v>1917</v>
      </c>
      <c r="H839" t="s">
        <v>213</v>
      </c>
      <c r="I839" t="s">
        <v>1852</v>
      </c>
      <c r="O839">
        <v>2</v>
      </c>
      <c r="P839">
        <v>3</v>
      </c>
      <c r="T839">
        <v>199000</v>
      </c>
      <c r="U839">
        <v>0.97</v>
      </c>
      <c r="V839">
        <v>175</v>
      </c>
      <c r="Y839">
        <v>5.6</v>
      </c>
      <c r="Z839">
        <v>5.6</v>
      </c>
      <c r="AL839">
        <v>14.2</v>
      </c>
      <c r="AM839">
        <v>27</v>
      </c>
      <c r="AN839">
        <v>18.5</v>
      </c>
      <c r="AO839" s="3">
        <v>43952</v>
      </c>
      <c r="AP839" s="3">
        <v>43969</v>
      </c>
      <c r="AQ839" t="s">
        <v>215</v>
      </c>
      <c r="AR839" t="s">
        <v>1918</v>
      </c>
    </row>
    <row r="840" spans="1:44" hidden="1" x14ac:dyDescent="0.3">
      <c r="A840" t="b">
        <f>AND($H840="Heat Pump",$K840&lt;=Summary!$B$3)</f>
        <v>0</v>
      </c>
      <c r="B840">
        <v>2359786</v>
      </c>
      <c r="C840" t="s">
        <v>1847</v>
      </c>
      <c r="D840" t="s">
        <v>1916</v>
      </c>
      <c r="E840" t="s">
        <v>1919</v>
      </c>
      <c r="F840" t="s">
        <v>1919</v>
      </c>
      <c r="H840" t="s">
        <v>213</v>
      </c>
      <c r="I840" t="s">
        <v>1852</v>
      </c>
      <c r="O840">
        <v>2</v>
      </c>
      <c r="P840">
        <v>3</v>
      </c>
      <c r="T840">
        <v>199000</v>
      </c>
      <c r="U840">
        <v>0.97</v>
      </c>
      <c r="V840">
        <v>175</v>
      </c>
      <c r="Y840">
        <v>5.6</v>
      </c>
      <c r="Z840">
        <v>5.6</v>
      </c>
      <c r="AL840">
        <v>14.2</v>
      </c>
      <c r="AM840">
        <v>27</v>
      </c>
      <c r="AN840">
        <v>18.5</v>
      </c>
      <c r="AO840" s="3">
        <v>43952</v>
      </c>
      <c r="AP840" s="3">
        <v>43969</v>
      </c>
      <c r="AQ840" t="s">
        <v>215</v>
      </c>
      <c r="AR840" t="s">
        <v>1920</v>
      </c>
    </row>
    <row r="841" spans="1:44" hidden="1" x14ac:dyDescent="0.3">
      <c r="A841" t="b">
        <f>AND($H841="Heat Pump",$K841&lt;=Summary!$B$3)</f>
        <v>0</v>
      </c>
      <c r="B841">
        <v>2358027</v>
      </c>
      <c r="C841" t="s">
        <v>1847</v>
      </c>
      <c r="D841" t="s">
        <v>1921</v>
      </c>
      <c r="E841" t="s">
        <v>1922</v>
      </c>
      <c r="F841" t="s">
        <v>1922</v>
      </c>
      <c r="H841" t="s">
        <v>213</v>
      </c>
      <c r="I841" t="s">
        <v>1852</v>
      </c>
      <c r="O841">
        <v>3</v>
      </c>
      <c r="P841">
        <v>4</v>
      </c>
      <c r="T841">
        <v>199000</v>
      </c>
      <c r="U841">
        <v>0.91</v>
      </c>
      <c r="V841">
        <v>161</v>
      </c>
      <c r="Y841">
        <v>5.7</v>
      </c>
      <c r="Z841">
        <v>5.7</v>
      </c>
      <c r="AL841">
        <v>9.4</v>
      </c>
      <c r="AM841">
        <v>24.2</v>
      </c>
      <c r="AN841">
        <v>18.3</v>
      </c>
      <c r="AO841" s="3">
        <v>43892</v>
      </c>
      <c r="AP841" s="3">
        <v>43935</v>
      </c>
      <c r="AQ841" t="s">
        <v>215</v>
      </c>
      <c r="AR841" t="s">
        <v>1923</v>
      </c>
    </row>
    <row r="842" spans="1:44" hidden="1" x14ac:dyDescent="0.3">
      <c r="A842" t="b">
        <f>AND($H842="Heat Pump",$K842&lt;=Summary!$B$3)</f>
        <v>0</v>
      </c>
      <c r="B842">
        <v>2358026</v>
      </c>
      <c r="C842" t="s">
        <v>1847</v>
      </c>
      <c r="D842" t="s">
        <v>1921</v>
      </c>
      <c r="E842" t="s">
        <v>1924</v>
      </c>
      <c r="F842" t="s">
        <v>1924</v>
      </c>
      <c r="H842" t="s">
        <v>213</v>
      </c>
      <c r="I842" t="s">
        <v>1852</v>
      </c>
      <c r="O842">
        <v>3</v>
      </c>
      <c r="P842">
        <v>4</v>
      </c>
      <c r="T842">
        <v>180000</v>
      </c>
      <c r="U842">
        <v>0.91</v>
      </c>
      <c r="V842">
        <v>161</v>
      </c>
      <c r="Y842">
        <v>5.0999999999999996</v>
      </c>
      <c r="Z842">
        <v>5.0999999999999996</v>
      </c>
      <c r="AL842">
        <v>9.4</v>
      </c>
      <c r="AM842">
        <v>24.2</v>
      </c>
      <c r="AN842">
        <v>18.3</v>
      </c>
      <c r="AO842" s="3">
        <v>43892</v>
      </c>
      <c r="AP842" s="3">
        <v>43935</v>
      </c>
      <c r="AQ842" t="s">
        <v>215</v>
      </c>
      <c r="AR842" t="s">
        <v>1925</v>
      </c>
    </row>
    <row r="843" spans="1:44" hidden="1" x14ac:dyDescent="0.3">
      <c r="A843" t="b">
        <f>AND($H843="Heat Pump",$K843&lt;=Summary!$B$3)</f>
        <v>0</v>
      </c>
      <c r="B843">
        <v>2279134</v>
      </c>
      <c r="C843" t="s">
        <v>1926</v>
      </c>
      <c r="D843" t="s">
        <v>1927</v>
      </c>
      <c r="E843" t="s">
        <v>1928</v>
      </c>
      <c r="F843" t="s">
        <v>1928</v>
      </c>
      <c r="H843" t="s">
        <v>213</v>
      </c>
      <c r="I843" t="s">
        <v>214</v>
      </c>
      <c r="J843" t="s">
        <v>315</v>
      </c>
      <c r="O843">
        <v>2</v>
      </c>
      <c r="Q843">
        <v>0.1</v>
      </c>
      <c r="T843">
        <v>188000</v>
      </c>
      <c r="U843">
        <v>0.95</v>
      </c>
      <c r="AA843">
        <v>0.97</v>
      </c>
      <c r="AL843">
        <v>16</v>
      </c>
      <c r="AM843">
        <v>25</v>
      </c>
      <c r="AN843">
        <v>19</v>
      </c>
      <c r="AO843" s="3">
        <v>42644</v>
      </c>
      <c r="AP843" s="3">
        <v>42481</v>
      </c>
      <c r="AQ843" t="s">
        <v>255</v>
      </c>
      <c r="AR843" t="s">
        <v>1929</v>
      </c>
    </row>
    <row r="844" spans="1:44" hidden="1" x14ac:dyDescent="0.3">
      <c r="A844" t="b">
        <f>AND($H844="Heat Pump",$K844&lt;=Summary!$B$3)</f>
        <v>0</v>
      </c>
      <c r="B844">
        <v>2358499</v>
      </c>
      <c r="C844" t="s">
        <v>1930</v>
      </c>
      <c r="D844" t="s">
        <v>1931</v>
      </c>
      <c r="E844" t="s">
        <v>1932</v>
      </c>
      <c r="F844" t="s">
        <v>1933</v>
      </c>
      <c r="H844" t="s">
        <v>213</v>
      </c>
      <c r="I844" t="s">
        <v>214</v>
      </c>
      <c r="O844">
        <v>2</v>
      </c>
      <c r="P844">
        <v>10</v>
      </c>
      <c r="T844">
        <v>157000</v>
      </c>
      <c r="U844">
        <v>0.93</v>
      </c>
      <c r="V844">
        <v>182</v>
      </c>
      <c r="Y844">
        <v>4.5</v>
      </c>
      <c r="Z844">
        <v>4.5</v>
      </c>
      <c r="AL844">
        <v>9.8000000000000007</v>
      </c>
      <c r="AM844">
        <v>27.5</v>
      </c>
      <c r="AN844">
        <v>18.5</v>
      </c>
      <c r="AO844" s="3">
        <v>43193</v>
      </c>
      <c r="AP844" s="3">
        <v>43945</v>
      </c>
      <c r="AQ844" t="s">
        <v>239</v>
      </c>
      <c r="AR844" t="s">
        <v>1934</v>
      </c>
    </row>
    <row r="845" spans="1:44" hidden="1" x14ac:dyDescent="0.3">
      <c r="A845" t="b">
        <f>AND($H845="Heat Pump",$K845&lt;=Summary!$B$3)</f>
        <v>0</v>
      </c>
      <c r="B845">
        <v>2358505</v>
      </c>
      <c r="C845" t="s">
        <v>1930</v>
      </c>
      <c r="D845" t="s">
        <v>75</v>
      </c>
      <c r="E845" t="s">
        <v>1932</v>
      </c>
      <c r="F845" t="s">
        <v>1935</v>
      </c>
      <c r="H845" t="s">
        <v>213</v>
      </c>
      <c r="I845" t="s">
        <v>218</v>
      </c>
      <c r="O845">
        <v>2</v>
      </c>
      <c r="P845">
        <v>10</v>
      </c>
      <c r="T845">
        <v>157000</v>
      </c>
      <c r="U845">
        <v>0.93</v>
      </c>
      <c r="V845">
        <v>182</v>
      </c>
      <c r="W845">
        <v>199.124726477</v>
      </c>
      <c r="Y845">
        <v>4.5</v>
      </c>
      <c r="Z845">
        <v>4.5</v>
      </c>
      <c r="AL845">
        <v>9.8000000000000007</v>
      </c>
      <c r="AM845">
        <v>27.5</v>
      </c>
      <c r="AN845">
        <v>18.5</v>
      </c>
      <c r="AO845" s="3">
        <v>43193</v>
      </c>
      <c r="AP845" s="3">
        <v>43945</v>
      </c>
      <c r="AQ845" t="s">
        <v>239</v>
      </c>
      <c r="AR845" t="s">
        <v>1936</v>
      </c>
    </row>
    <row r="846" spans="1:44" hidden="1" x14ac:dyDescent="0.3">
      <c r="A846" t="b">
        <f>AND($H846="Heat Pump",$K846&lt;=Summary!$B$3)</f>
        <v>0</v>
      </c>
      <c r="B846">
        <v>2358497</v>
      </c>
      <c r="C846" t="s">
        <v>1930</v>
      </c>
      <c r="D846" t="s">
        <v>75</v>
      </c>
      <c r="E846" t="s">
        <v>1937</v>
      </c>
      <c r="F846" t="s">
        <v>1937</v>
      </c>
      <c r="H846" t="s">
        <v>213</v>
      </c>
      <c r="I846" t="s">
        <v>214</v>
      </c>
      <c r="O846">
        <v>2</v>
      </c>
      <c r="P846">
        <v>10</v>
      </c>
      <c r="T846">
        <v>180000</v>
      </c>
      <c r="U846">
        <v>0.93</v>
      </c>
      <c r="V846">
        <v>182</v>
      </c>
      <c r="Y846">
        <v>5.2</v>
      </c>
      <c r="Z846">
        <v>5.2</v>
      </c>
      <c r="AL846">
        <v>9.8000000000000007</v>
      </c>
      <c r="AM846">
        <v>27.5</v>
      </c>
      <c r="AN846">
        <v>18.5</v>
      </c>
      <c r="AO846" s="3">
        <v>43193</v>
      </c>
      <c r="AP846" s="3">
        <v>43945</v>
      </c>
      <c r="AQ846" t="s">
        <v>239</v>
      </c>
      <c r="AR846" t="s">
        <v>1938</v>
      </c>
    </row>
    <row r="847" spans="1:44" hidden="1" x14ac:dyDescent="0.3">
      <c r="A847" t="b">
        <f>AND($H847="Heat Pump",$K847&lt;=Summary!$B$3)</f>
        <v>0</v>
      </c>
      <c r="B847">
        <v>2358477</v>
      </c>
      <c r="C847" t="s">
        <v>1930</v>
      </c>
      <c r="D847" t="s">
        <v>75</v>
      </c>
      <c r="E847" t="s">
        <v>1937</v>
      </c>
      <c r="F847" t="s">
        <v>1939</v>
      </c>
      <c r="H847" t="s">
        <v>213</v>
      </c>
      <c r="I847" t="s">
        <v>218</v>
      </c>
      <c r="O847">
        <v>2</v>
      </c>
      <c r="P847">
        <v>10</v>
      </c>
      <c r="T847">
        <v>180000</v>
      </c>
      <c r="U847">
        <v>0.93</v>
      </c>
      <c r="V847">
        <v>182</v>
      </c>
      <c r="W847">
        <v>199.124726477</v>
      </c>
      <c r="Y847">
        <v>5.2</v>
      </c>
      <c r="Z847">
        <v>5.2</v>
      </c>
      <c r="AL847">
        <v>9.8000000000000007</v>
      </c>
      <c r="AM847">
        <v>27.5</v>
      </c>
      <c r="AN847">
        <v>18.5</v>
      </c>
      <c r="AO847" s="3">
        <v>43193</v>
      </c>
      <c r="AP847" s="3">
        <v>43945</v>
      </c>
      <c r="AQ847" t="s">
        <v>239</v>
      </c>
      <c r="AR847" t="s">
        <v>1940</v>
      </c>
    </row>
    <row r="848" spans="1:44" hidden="1" x14ac:dyDescent="0.3">
      <c r="A848" t="b">
        <f>AND($H848="Heat Pump",$K848&lt;=Summary!$B$3)</f>
        <v>0</v>
      </c>
      <c r="B848">
        <v>2358496</v>
      </c>
      <c r="C848" t="s">
        <v>1930</v>
      </c>
      <c r="D848" t="s">
        <v>75</v>
      </c>
      <c r="E848" t="s">
        <v>1941</v>
      </c>
      <c r="F848" t="s">
        <v>1942</v>
      </c>
      <c r="H848" t="s">
        <v>213</v>
      </c>
      <c r="I848" t="s">
        <v>214</v>
      </c>
      <c r="O848">
        <v>2</v>
      </c>
      <c r="P848">
        <v>10</v>
      </c>
      <c r="T848">
        <v>199000</v>
      </c>
      <c r="U848">
        <v>0.93</v>
      </c>
      <c r="V848">
        <v>182</v>
      </c>
      <c r="Y848">
        <v>5.6</v>
      </c>
      <c r="Z848">
        <v>5.6</v>
      </c>
      <c r="AL848">
        <v>9.8000000000000007</v>
      </c>
      <c r="AM848">
        <v>27.5</v>
      </c>
      <c r="AN848">
        <v>18.5</v>
      </c>
      <c r="AO848" s="3">
        <v>43193</v>
      </c>
      <c r="AP848" s="3">
        <v>43945</v>
      </c>
      <c r="AQ848" t="s">
        <v>239</v>
      </c>
      <c r="AR848" t="s">
        <v>1943</v>
      </c>
    </row>
    <row r="849" spans="1:44" hidden="1" x14ac:dyDescent="0.3">
      <c r="A849" t="b">
        <f>AND($H849="Heat Pump",$K849&lt;=Summary!$B$3)</f>
        <v>0</v>
      </c>
      <c r="B849">
        <v>2358495</v>
      </c>
      <c r="C849" t="s">
        <v>1930</v>
      </c>
      <c r="D849" t="s">
        <v>75</v>
      </c>
      <c r="E849" t="s">
        <v>1941</v>
      </c>
      <c r="F849" t="s">
        <v>1944</v>
      </c>
      <c r="H849" t="s">
        <v>213</v>
      </c>
      <c r="I849" t="s">
        <v>218</v>
      </c>
      <c r="O849">
        <v>2</v>
      </c>
      <c r="P849">
        <v>10</v>
      </c>
      <c r="T849">
        <v>199000</v>
      </c>
      <c r="U849">
        <v>0.93</v>
      </c>
      <c r="V849">
        <v>182</v>
      </c>
      <c r="W849">
        <v>199.124726477</v>
      </c>
      <c r="Y849">
        <v>5.6</v>
      </c>
      <c r="Z849">
        <v>5.6</v>
      </c>
      <c r="AL849">
        <v>9.8000000000000007</v>
      </c>
      <c r="AM849">
        <v>27.5</v>
      </c>
      <c r="AN849">
        <v>18.5</v>
      </c>
      <c r="AO849" s="3">
        <v>43193</v>
      </c>
      <c r="AP849" s="3">
        <v>43945</v>
      </c>
      <c r="AQ849" t="s">
        <v>239</v>
      </c>
      <c r="AR849" t="s">
        <v>1945</v>
      </c>
    </row>
    <row r="850" spans="1:44" hidden="1" x14ac:dyDescent="0.3">
      <c r="A850" t="b">
        <f>AND($H850="Heat Pump",$K850&lt;=Summary!$B$3)</f>
        <v>0</v>
      </c>
      <c r="B850">
        <v>2358498</v>
      </c>
      <c r="C850" t="s">
        <v>1930</v>
      </c>
      <c r="D850" t="s">
        <v>75</v>
      </c>
      <c r="E850" t="s">
        <v>1941</v>
      </c>
      <c r="F850" t="s">
        <v>1941</v>
      </c>
      <c r="H850" t="s">
        <v>213</v>
      </c>
      <c r="I850" t="s">
        <v>214</v>
      </c>
      <c r="O850">
        <v>2</v>
      </c>
      <c r="P850">
        <v>10</v>
      </c>
      <c r="T850">
        <v>199000</v>
      </c>
      <c r="U850">
        <v>0.93</v>
      </c>
      <c r="V850">
        <v>182</v>
      </c>
      <c r="Y850">
        <v>5.6</v>
      </c>
      <c r="Z850">
        <v>5.6</v>
      </c>
      <c r="AL850">
        <v>9.8000000000000007</v>
      </c>
      <c r="AM850">
        <v>27.5</v>
      </c>
      <c r="AN850">
        <v>18.5</v>
      </c>
      <c r="AO850" s="3">
        <v>43193</v>
      </c>
      <c r="AP850" s="3">
        <v>43945</v>
      </c>
      <c r="AQ850" t="s">
        <v>239</v>
      </c>
      <c r="AR850" t="s">
        <v>1946</v>
      </c>
    </row>
    <row r="851" spans="1:44" hidden="1" x14ac:dyDescent="0.3">
      <c r="A851" t="b">
        <f>AND($H851="Heat Pump",$K851&lt;=Summary!$B$3)</f>
        <v>0</v>
      </c>
      <c r="B851">
        <v>2358494</v>
      </c>
      <c r="C851" t="s">
        <v>1930</v>
      </c>
      <c r="D851" t="s">
        <v>75</v>
      </c>
      <c r="E851" t="s">
        <v>1941</v>
      </c>
      <c r="F851" t="s">
        <v>1947</v>
      </c>
      <c r="H851" t="s">
        <v>213</v>
      </c>
      <c r="I851" t="s">
        <v>218</v>
      </c>
      <c r="O851">
        <v>2</v>
      </c>
      <c r="P851">
        <v>10</v>
      </c>
      <c r="T851">
        <v>199000</v>
      </c>
      <c r="U851">
        <v>0.93</v>
      </c>
      <c r="V851">
        <v>182</v>
      </c>
      <c r="W851">
        <v>199.124726477</v>
      </c>
      <c r="Y851">
        <v>5.6</v>
      </c>
      <c r="Z851">
        <v>5.6</v>
      </c>
      <c r="AL851">
        <v>9.8000000000000007</v>
      </c>
      <c r="AM851">
        <v>27.5</v>
      </c>
      <c r="AN851">
        <v>18.5</v>
      </c>
      <c r="AO851" s="3">
        <v>43193</v>
      </c>
      <c r="AP851" s="3">
        <v>43945</v>
      </c>
      <c r="AQ851" t="s">
        <v>239</v>
      </c>
      <c r="AR851" t="s">
        <v>1948</v>
      </c>
    </row>
    <row r="852" spans="1:44" hidden="1" x14ac:dyDescent="0.3">
      <c r="A852" t="b">
        <f>AND($H852="Heat Pump",$K852&lt;=Summary!$B$3)</f>
        <v>0</v>
      </c>
      <c r="B852">
        <v>2317366</v>
      </c>
      <c r="C852" t="s">
        <v>1930</v>
      </c>
      <c r="D852" t="s">
        <v>75</v>
      </c>
      <c r="E852" t="s">
        <v>1949</v>
      </c>
      <c r="F852" t="s">
        <v>1949</v>
      </c>
      <c r="H852" t="s">
        <v>213</v>
      </c>
      <c r="I852" t="s">
        <v>214</v>
      </c>
      <c r="K852">
        <v>0</v>
      </c>
      <c r="L852">
        <v>0</v>
      </c>
      <c r="M852">
        <v>22</v>
      </c>
      <c r="N852">
        <v>0</v>
      </c>
      <c r="O852">
        <v>3</v>
      </c>
      <c r="P852">
        <v>3</v>
      </c>
      <c r="T852">
        <v>199000</v>
      </c>
      <c r="U852">
        <v>0.93</v>
      </c>
      <c r="V852">
        <v>182</v>
      </c>
      <c r="Y852">
        <v>5.7</v>
      </c>
      <c r="Z852">
        <v>5.7</v>
      </c>
      <c r="AA852">
        <v>96</v>
      </c>
      <c r="AL852">
        <v>10</v>
      </c>
      <c r="AM852">
        <v>28</v>
      </c>
      <c r="AN852">
        <v>19</v>
      </c>
      <c r="AO852" s="3">
        <v>42821</v>
      </c>
      <c r="AP852" s="3">
        <v>43445</v>
      </c>
      <c r="AQ852" t="s">
        <v>255</v>
      </c>
      <c r="AR852" t="s">
        <v>1950</v>
      </c>
    </row>
    <row r="853" spans="1:44" hidden="1" x14ac:dyDescent="0.3">
      <c r="A853" t="b">
        <f>AND($H853="Heat Pump",$K853&lt;=Summary!$B$3)</f>
        <v>0</v>
      </c>
      <c r="B853">
        <v>2317367</v>
      </c>
      <c r="C853" t="s">
        <v>1930</v>
      </c>
      <c r="D853" t="s">
        <v>75</v>
      </c>
      <c r="E853" t="s">
        <v>1951</v>
      </c>
      <c r="F853" t="s">
        <v>1951</v>
      </c>
      <c r="H853" t="s">
        <v>213</v>
      </c>
      <c r="I853" t="s">
        <v>218</v>
      </c>
      <c r="K853">
        <v>0</v>
      </c>
      <c r="L853">
        <v>0</v>
      </c>
      <c r="M853">
        <v>12</v>
      </c>
      <c r="N853">
        <v>0</v>
      </c>
      <c r="O853">
        <v>3</v>
      </c>
      <c r="P853">
        <v>3</v>
      </c>
      <c r="T853">
        <v>199000</v>
      </c>
      <c r="U853">
        <v>0.93</v>
      </c>
      <c r="V853">
        <v>182</v>
      </c>
      <c r="W853">
        <v>199.124726477</v>
      </c>
      <c r="Y853">
        <v>5.7</v>
      </c>
      <c r="Z853">
        <v>5.7</v>
      </c>
      <c r="AA853">
        <v>96</v>
      </c>
      <c r="AL853">
        <v>10</v>
      </c>
      <c r="AM853">
        <v>28</v>
      </c>
      <c r="AN853">
        <v>19</v>
      </c>
      <c r="AO853" s="3">
        <v>42821</v>
      </c>
      <c r="AP853" s="3">
        <v>43445</v>
      </c>
      <c r="AQ853" t="s">
        <v>255</v>
      </c>
      <c r="AR853" t="s">
        <v>1952</v>
      </c>
    </row>
    <row r="854" spans="1:44" hidden="1" x14ac:dyDescent="0.3">
      <c r="A854" t="b">
        <f>AND($H854="Heat Pump",$K854&lt;=Summary!$B$3)</f>
        <v>0</v>
      </c>
      <c r="B854">
        <v>2317399</v>
      </c>
      <c r="C854" t="s">
        <v>1930</v>
      </c>
      <c r="D854" t="s">
        <v>75</v>
      </c>
      <c r="E854" t="s">
        <v>1953</v>
      </c>
      <c r="F854" t="s">
        <v>1953</v>
      </c>
      <c r="H854" t="s">
        <v>213</v>
      </c>
      <c r="I854" t="s">
        <v>214</v>
      </c>
      <c r="K854">
        <v>0</v>
      </c>
      <c r="L854">
        <v>0</v>
      </c>
      <c r="M854">
        <v>28</v>
      </c>
      <c r="N854">
        <v>0</v>
      </c>
      <c r="O854">
        <v>3</v>
      </c>
      <c r="P854">
        <v>3</v>
      </c>
      <c r="T854">
        <v>199000</v>
      </c>
      <c r="U854">
        <v>0.93</v>
      </c>
      <c r="V854">
        <v>182</v>
      </c>
      <c r="Y854">
        <v>5.6</v>
      </c>
      <c r="Z854">
        <v>5.6</v>
      </c>
      <c r="AA854">
        <v>96</v>
      </c>
      <c r="AL854">
        <v>10</v>
      </c>
      <c r="AM854">
        <v>28</v>
      </c>
      <c r="AN854">
        <v>19</v>
      </c>
      <c r="AO854" s="3">
        <v>42821</v>
      </c>
      <c r="AP854" s="3">
        <v>43445</v>
      </c>
      <c r="AQ854" t="s">
        <v>255</v>
      </c>
      <c r="AR854" t="s">
        <v>1954</v>
      </c>
    </row>
    <row r="855" spans="1:44" hidden="1" x14ac:dyDescent="0.3">
      <c r="A855" t="b">
        <f>AND($H855="Heat Pump",$K855&lt;=Summary!$B$3)</f>
        <v>0</v>
      </c>
      <c r="B855">
        <v>2317400</v>
      </c>
      <c r="C855" t="s">
        <v>1930</v>
      </c>
      <c r="D855" t="s">
        <v>75</v>
      </c>
      <c r="E855" t="s">
        <v>1955</v>
      </c>
      <c r="F855" t="s">
        <v>1955</v>
      </c>
      <c r="H855" t="s">
        <v>213</v>
      </c>
      <c r="I855" t="s">
        <v>218</v>
      </c>
      <c r="K855">
        <v>0</v>
      </c>
      <c r="L855">
        <v>0</v>
      </c>
      <c r="M855">
        <v>28</v>
      </c>
      <c r="N855">
        <v>0</v>
      </c>
      <c r="O855">
        <v>3</v>
      </c>
      <c r="P855">
        <v>3</v>
      </c>
      <c r="T855">
        <v>199000</v>
      </c>
      <c r="U855">
        <v>0.93</v>
      </c>
      <c r="V855">
        <v>182</v>
      </c>
      <c r="W855">
        <v>199.124726477</v>
      </c>
      <c r="Y855">
        <v>5.6</v>
      </c>
      <c r="Z855">
        <v>5.6</v>
      </c>
      <c r="AA855">
        <v>96</v>
      </c>
      <c r="AL855">
        <v>10</v>
      </c>
      <c r="AM855">
        <v>28</v>
      </c>
      <c r="AN855">
        <v>19</v>
      </c>
      <c r="AO855" s="3">
        <v>42821</v>
      </c>
      <c r="AP855" s="3">
        <v>43445</v>
      </c>
      <c r="AQ855" t="s">
        <v>255</v>
      </c>
      <c r="AR855" t="s">
        <v>1956</v>
      </c>
    </row>
    <row r="856" spans="1:44" hidden="1" x14ac:dyDescent="0.3">
      <c r="A856" t="b">
        <f>AND($H856="Heat Pump",$K856&lt;=Summary!$B$3)</f>
        <v>0</v>
      </c>
      <c r="B856">
        <v>2317401</v>
      </c>
      <c r="C856" t="s">
        <v>1930</v>
      </c>
      <c r="D856" t="s">
        <v>75</v>
      </c>
      <c r="E856" t="s">
        <v>1957</v>
      </c>
      <c r="F856" t="s">
        <v>1958</v>
      </c>
      <c r="H856" t="s">
        <v>213</v>
      </c>
      <c r="I856" t="s">
        <v>218</v>
      </c>
      <c r="K856">
        <v>0</v>
      </c>
      <c r="L856">
        <v>0</v>
      </c>
      <c r="M856">
        <v>28</v>
      </c>
      <c r="N856">
        <v>0</v>
      </c>
      <c r="O856">
        <v>3</v>
      </c>
      <c r="P856">
        <v>3</v>
      </c>
      <c r="T856">
        <v>199000</v>
      </c>
      <c r="U856">
        <v>0.93</v>
      </c>
      <c r="V856">
        <v>182</v>
      </c>
      <c r="W856">
        <v>199.124726477</v>
      </c>
      <c r="Y856">
        <v>5.6</v>
      </c>
      <c r="Z856">
        <v>5.6</v>
      </c>
      <c r="AA856">
        <v>96</v>
      </c>
      <c r="AL856">
        <v>10</v>
      </c>
      <c r="AM856">
        <v>28</v>
      </c>
      <c r="AN856">
        <v>19</v>
      </c>
      <c r="AO856" s="3">
        <v>42821</v>
      </c>
      <c r="AP856" s="3">
        <v>43445</v>
      </c>
      <c r="AQ856" t="s">
        <v>255</v>
      </c>
      <c r="AR856" t="s">
        <v>1959</v>
      </c>
    </row>
    <row r="857" spans="1:44" hidden="1" x14ac:dyDescent="0.3">
      <c r="A857" t="b">
        <f>AND($H857="Heat Pump",$K857&lt;=Summary!$B$3)</f>
        <v>0</v>
      </c>
      <c r="B857">
        <v>2323687</v>
      </c>
      <c r="C857" t="s">
        <v>1930</v>
      </c>
      <c r="D857" t="s">
        <v>112</v>
      </c>
      <c r="E857" t="s">
        <v>1960</v>
      </c>
      <c r="F857" t="s">
        <v>1961</v>
      </c>
      <c r="H857" t="s">
        <v>224</v>
      </c>
      <c r="I857" t="s">
        <v>225</v>
      </c>
      <c r="K857">
        <v>72</v>
      </c>
      <c r="L857">
        <v>74</v>
      </c>
      <c r="N857">
        <v>24</v>
      </c>
      <c r="Q857">
        <v>4.5</v>
      </c>
      <c r="R857">
        <v>240</v>
      </c>
      <c r="S857">
        <v>1792</v>
      </c>
      <c r="T857">
        <v>0</v>
      </c>
      <c r="U857">
        <v>2.8</v>
      </c>
      <c r="X857">
        <v>86</v>
      </c>
      <c r="AA857">
        <v>100</v>
      </c>
      <c r="AO857" s="3">
        <v>42240</v>
      </c>
      <c r="AP857" s="3">
        <v>43445</v>
      </c>
      <c r="AQ857" t="s">
        <v>215</v>
      </c>
      <c r="AR857" t="s">
        <v>1962</v>
      </c>
    </row>
    <row r="858" spans="1:44" hidden="1" x14ac:dyDescent="0.3">
      <c r="A858" t="b">
        <f>AND($H858="Heat Pump",$K858&lt;=Summary!$B$3)</f>
        <v>0</v>
      </c>
      <c r="B858">
        <v>2317348</v>
      </c>
      <c r="C858" t="s">
        <v>1930</v>
      </c>
      <c r="D858" t="s">
        <v>112</v>
      </c>
      <c r="E858" t="s">
        <v>1963</v>
      </c>
      <c r="F858" t="s">
        <v>1963</v>
      </c>
      <c r="H858" t="s">
        <v>213</v>
      </c>
      <c r="I858" t="s">
        <v>214</v>
      </c>
      <c r="K858">
        <v>0</v>
      </c>
      <c r="L858">
        <v>0</v>
      </c>
      <c r="M858">
        <v>12</v>
      </c>
      <c r="N858">
        <v>0</v>
      </c>
      <c r="O858">
        <v>3</v>
      </c>
      <c r="P858">
        <v>3</v>
      </c>
      <c r="T858">
        <v>199000</v>
      </c>
      <c r="U858">
        <v>0.93</v>
      </c>
      <c r="V858">
        <v>182</v>
      </c>
      <c r="Y858">
        <v>5.7</v>
      </c>
      <c r="Z858">
        <v>5.7</v>
      </c>
      <c r="AA858">
        <v>96</v>
      </c>
      <c r="AL858">
        <v>10</v>
      </c>
      <c r="AM858">
        <v>28</v>
      </c>
      <c r="AN858">
        <v>19</v>
      </c>
      <c r="AO858" s="3">
        <v>42821</v>
      </c>
      <c r="AP858" s="3">
        <v>43445</v>
      </c>
      <c r="AQ858" t="s">
        <v>255</v>
      </c>
      <c r="AR858" t="s">
        <v>1964</v>
      </c>
    </row>
    <row r="859" spans="1:44" hidden="1" x14ac:dyDescent="0.3">
      <c r="A859" t="b">
        <f>AND($H859="Heat Pump",$K859&lt;=Summary!$B$3)</f>
        <v>0</v>
      </c>
      <c r="B859">
        <v>2317317</v>
      </c>
      <c r="C859" t="s">
        <v>1930</v>
      </c>
      <c r="D859" t="s">
        <v>112</v>
      </c>
      <c r="E859" t="s">
        <v>1965</v>
      </c>
      <c r="F859" t="s">
        <v>1965</v>
      </c>
      <c r="H859" t="s">
        <v>213</v>
      </c>
      <c r="I859" t="s">
        <v>214</v>
      </c>
      <c r="K859">
        <v>0</v>
      </c>
      <c r="L859">
        <v>0</v>
      </c>
      <c r="M859">
        <v>22</v>
      </c>
      <c r="N859">
        <v>0</v>
      </c>
      <c r="O859">
        <v>3</v>
      </c>
      <c r="P859">
        <v>3</v>
      </c>
      <c r="T859">
        <v>157000</v>
      </c>
      <c r="U859">
        <v>0.93</v>
      </c>
      <c r="V859">
        <v>182</v>
      </c>
      <c r="Y859">
        <v>4.5999999999999996</v>
      </c>
      <c r="Z859">
        <v>4.5999999999999996</v>
      </c>
      <c r="AA859">
        <v>96</v>
      </c>
      <c r="AL859">
        <v>10</v>
      </c>
      <c r="AM859">
        <v>28</v>
      </c>
      <c r="AN859">
        <v>19</v>
      </c>
      <c r="AO859" s="3">
        <v>42821</v>
      </c>
      <c r="AP859" s="3">
        <v>43803</v>
      </c>
      <c r="AQ859" t="s">
        <v>239</v>
      </c>
      <c r="AR859" t="s">
        <v>1966</v>
      </c>
    </row>
    <row r="860" spans="1:44" hidden="1" x14ac:dyDescent="0.3">
      <c r="A860" t="b">
        <f>AND($H860="Heat Pump",$K860&lt;=Summary!$B$3)</f>
        <v>0</v>
      </c>
      <c r="B860">
        <v>2317318</v>
      </c>
      <c r="C860" t="s">
        <v>1930</v>
      </c>
      <c r="D860" t="s">
        <v>112</v>
      </c>
      <c r="E860" t="s">
        <v>1967</v>
      </c>
      <c r="F860" t="s">
        <v>1967</v>
      </c>
      <c r="H860" t="s">
        <v>213</v>
      </c>
      <c r="I860" t="s">
        <v>218</v>
      </c>
      <c r="K860">
        <v>0</v>
      </c>
      <c r="L860">
        <v>0</v>
      </c>
      <c r="M860">
        <v>22</v>
      </c>
      <c r="N860">
        <v>0</v>
      </c>
      <c r="O860">
        <v>3</v>
      </c>
      <c r="P860">
        <v>3</v>
      </c>
      <c r="T860">
        <v>157000</v>
      </c>
      <c r="U860">
        <v>0.93</v>
      </c>
      <c r="V860">
        <v>182</v>
      </c>
      <c r="W860">
        <v>199.124726477</v>
      </c>
      <c r="Y860">
        <v>4.5999999999999996</v>
      </c>
      <c r="Z860">
        <v>4.5999999999999996</v>
      </c>
      <c r="AA860">
        <v>96</v>
      </c>
      <c r="AL860">
        <v>10</v>
      </c>
      <c r="AM860">
        <v>28</v>
      </c>
      <c r="AN860">
        <v>19</v>
      </c>
      <c r="AO860" s="3">
        <v>42821</v>
      </c>
      <c r="AP860" s="3">
        <v>43803</v>
      </c>
      <c r="AQ860" t="s">
        <v>239</v>
      </c>
      <c r="AR860" t="s">
        <v>1968</v>
      </c>
    </row>
    <row r="861" spans="1:44" hidden="1" x14ac:dyDescent="0.3">
      <c r="A861" t="b">
        <f>AND($H861="Heat Pump",$K861&lt;=Summary!$B$3)</f>
        <v>0</v>
      </c>
      <c r="B861">
        <v>2317275</v>
      </c>
      <c r="C861" t="s">
        <v>1930</v>
      </c>
      <c r="D861" t="s">
        <v>112</v>
      </c>
      <c r="E861" t="s">
        <v>1969</v>
      </c>
      <c r="F861" t="s">
        <v>1969</v>
      </c>
      <c r="H861" t="s">
        <v>213</v>
      </c>
      <c r="I861" t="s">
        <v>214</v>
      </c>
      <c r="K861">
        <v>0</v>
      </c>
      <c r="O861">
        <v>3</v>
      </c>
      <c r="P861">
        <v>3</v>
      </c>
      <c r="T861">
        <v>157000</v>
      </c>
      <c r="U861">
        <v>0.93</v>
      </c>
      <c r="V861">
        <v>182</v>
      </c>
      <c r="Y861">
        <v>4.5</v>
      </c>
      <c r="Z861">
        <v>4.5</v>
      </c>
      <c r="AA861">
        <v>96</v>
      </c>
      <c r="AL861">
        <v>10</v>
      </c>
      <c r="AM861">
        <v>28</v>
      </c>
      <c r="AN861">
        <v>19</v>
      </c>
      <c r="AO861" s="3">
        <v>42821</v>
      </c>
      <c r="AP861" s="3">
        <v>43812</v>
      </c>
      <c r="AQ861" t="s">
        <v>239</v>
      </c>
      <c r="AR861" t="s">
        <v>1970</v>
      </c>
    </row>
    <row r="862" spans="1:44" hidden="1" x14ac:dyDescent="0.3">
      <c r="A862" t="b">
        <f>AND($H862="Heat Pump",$K862&lt;=Summary!$B$3)</f>
        <v>0</v>
      </c>
      <c r="B862">
        <v>2358502</v>
      </c>
      <c r="C862" t="s">
        <v>1930</v>
      </c>
      <c r="D862" t="s">
        <v>112</v>
      </c>
      <c r="E862" t="s">
        <v>1932</v>
      </c>
      <c r="F862" t="s">
        <v>1971</v>
      </c>
      <c r="H862" t="s">
        <v>213</v>
      </c>
      <c r="I862" t="s">
        <v>214</v>
      </c>
      <c r="O862">
        <v>2</v>
      </c>
      <c r="P862">
        <v>10</v>
      </c>
      <c r="T862">
        <v>157000</v>
      </c>
      <c r="U862">
        <v>0.93</v>
      </c>
      <c r="V862">
        <v>182</v>
      </c>
      <c r="Y862">
        <v>4.5</v>
      </c>
      <c r="Z862">
        <v>4.5</v>
      </c>
      <c r="AL862">
        <v>9.8000000000000007</v>
      </c>
      <c r="AM862">
        <v>27.5</v>
      </c>
      <c r="AN862">
        <v>18.5</v>
      </c>
      <c r="AO862" s="3">
        <v>43193</v>
      </c>
      <c r="AP862" s="3">
        <v>43945</v>
      </c>
      <c r="AQ862" t="s">
        <v>239</v>
      </c>
      <c r="AR862" t="s">
        <v>1972</v>
      </c>
    </row>
    <row r="863" spans="1:44" hidden="1" x14ac:dyDescent="0.3">
      <c r="A863" t="b">
        <f>AND($H863="Heat Pump",$K863&lt;=Summary!$B$3)</f>
        <v>0</v>
      </c>
      <c r="B863">
        <v>2317276</v>
      </c>
      <c r="C863" t="s">
        <v>1930</v>
      </c>
      <c r="D863" t="s">
        <v>112</v>
      </c>
      <c r="E863" t="s">
        <v>1973</v>
      </c>
      <c r="F863" t="s">
        <v>1973</v>
      </c>
      <c r="H863" t="s">
        <v>213</v>
      </c>
      <c r="I863" t="s">
        <v>218</v>
      </c>
      <c r="K863">
        <v>0</v>
      </c>
      <c r="O863">
        <v>3</v>
      </c>
      <c r="P863">
        <v>3</v>
      </c>
      <c r="T863">
        <v>157000</v>
      </c>
      <c r="U863">
        <v>0.93</v>
      </c>
      <c r="V863">
        <v>182</v>
      </c>
      <c r="W863">
        <v>199.124726477</v>
      </c>
      <c r="Y863">
        <v>4.5</v>
      </c>
      <c r="Z863">
        <v>4.5</v>
      </c>
      <c r="AA863">
        <v>96</v>
      </c>
      <c r="AL863">
        <v>10</v>
      </c>
      <c r="AM863">
        <v>28</v>
      </c>
      <c r="AN863">
        <v>19</v>
      </c>
      <c r="AO863" s="3">
        <v>42821</v>
      </c>
      <c r="AP863" s="3">
        <v>43812</v>
      </c>
      <c r="AQ863" t="s">
        <v>239</v>
      </c>
      <c r="AR863" t="s">
        <v>1974</v>
      </c>
    </row>
    <row r="864" spans="1:44" hidden="1" x14ac:dyDescent="0.3">
      <c r="A864" t="b">
        <f>AND($H864="Heat Pump",$K864&lt;=Summary!$B$3)</f>
        <v>0</v>
      </c>
      <c r="B864">
        <v>2358501</v>
      </c>
      <c r="C864" t="s">
        <v>1930</v>
      </c>
      <c r="D864" t="s">
        <v>112</v>
      </c>
      <c r="E864" t="s">
        <v>1932</v>
      </c>
      <c r="F864" t="s">
        <v>1975</v>
      </c>
      <c r="H864" t="s">
        <v>213</v>
      </c>
      <c r="I864" t="s">
        <v>218</v>
      </c>
      <c r="O864">
        <v>2</v>
      </c>
      <c r="P864">
        <v>10</v>
      </c>
      <c r="T864">
        <v>157000</v>
      </c>
      <c r="U864">
        <v>0.93</v>
      </c>
      <c r="V864">
        <v>182</v>
      </c>
      <c r="W864">
        <v>199.124726477</v>
      </c>
      <c r="Y864">
        <v>4.5</v>
      </c>
      <c r="Z864">
        <v>4.5</v>
      </c>
      <c r="AL864">
        <v>9.8000000000000007</v>
      </c>
      <c r="AM864">
        <v>27.5</v>
      </c>
      <c r="AN864">
        <v>18.5</v>
      </c>
      <c r="AO864" s="3">
        <v>43193</v>
      </c>
      <c r="AP864" s="3">
        <v>43945</v>
      </c>
      <c r="AQ864" t="s">
        <v>239</v>
      </c>
      <c r="AR864" t="s">
        <v>1976</v>
      </c>
    </row>
    <row r="865" spans="1:44" hidden="1" x14ac:dyDescent="0.3">
      <c r="A865" t="b">
        <f>AND($H865="Heat Pump",$K865&lt;=Summary!$B$3)</f>
        <v>0</v>
      </c>
      <c r="B865">
        <v>2317291</v>
      </c>
      <c r="C865" t="s">
        <v>1930</v>
      </c>
      <c r="D865" t="s">
        <v>112</v>
      </c>
      <c r="E865" t="s">
        <v>1977</v>
      </c>
      <c r="F865" t="s">
        <v>1977</v>
      </c>
      <c r="H865" t="s">
        <v>213</v>
      </c>
      <c r="I865" t="s">
        <v>214</v>
      </c>
      <c r="K865">
        <v>0</v>
      </c>
      <c r="L865">
        <v>0</v>
      </c>
      <c r="M865">
        <v>28</v>
      </c>
      <c r="N865">
        <v>0</v>
      </c>
      <c r="O865">
        <v>3</v>
      </c>
      <c r="P865">
        <v>3</v>
      </c>
      <c r="T865">
        <v>180000</v>
      </c>
      <c r="U865">
        <v>0.93</v>
      </c>
      <c r="V865">
        <v>182</v>
      </c>
      <c r="Y865">
        <v>5.2</v>
      </c>
      <c r="Z865">
        <v>5.2</v>
      </c>
      <c r="AA865">
        <v>95</v>
      </c>
      <c r="AL865">
        <v>10</v>
      </c>
      <c r="AM865">
        <v>28</v>
      </c>
      <c r="AN865">
        <v>19</v>
      </c>
      <c r="AO865" s="3">
        <v>42821</v>
      </c>
      <c r="AP865" s="3">
        <v>43565</v>
      </c>
      <c r="AQ865" t="s">
        <v>239</v>
      </c>
      <c r="AR865" t="s">
        <v>1978</v>
      </c>
    </row>
    <row r="866" spans="1:44" hidden="1" x14ac:dyDescent="0.3">
      <c r="A866" t="b">
        <f>AND($H866="Heat Pump",$K866&lt;=Summary!$B$3)</f>
        <v>0</v>
      </c>
      <c r="B866">
        <v>2317292</v>
      </c>
      <c r="C866" t="s">
        <v>1930</v>
      </c>
      <c r="D866" t="s">
        <v>112</v>
      </c>
      <c r="E866" t="s">
        <v>1979</v>
      </c>
      <c r="F866" t="s">
        <v>1979</v>
      </c>
      <c r="H866" t="s">
        <v>213</v>
      </c>
      <c r="I866" t="s">
        <v>218</v>
      </c>
      <c r="K866">
        <v>0</v>
      </c>
      <c r="L866">
        <v>0</v>
      </c>
      <c r="M866">
        <v>28</v>
      </c>
      <c r="N866">
        <v>0</v>
      </c>
      <c r="O866">
        <v>3</v>
      </c>
      <c r="P866">
        <v>3</v>
      </c>
      <c r="T866">
        <v>180000</v>
      </c>
      <c r="U866">
        <v>0.93</v>
      </c>
      <c r="V866">
        <v>182</v>
      </c>
      <c r="W866">
        <v>199.124726477</v>
      </c>
      <c r="Y866">
        <v>5.2</v>
      </c>
      <c r="Z866">
        <v>5.2</v>
      </c>
      <c r="AA866">
        <v>95</v>
      </c>
      <c r="AL866">
        <v>10</v>
      </c>
      <c r="AM866">
        <v>28</v>
      </c>
      <c r="AN866">
        <v>19</v>
      </c>
      <c r="AO866" s="3">
        <v>42821</v>
      </c>
      <c r="AP866" s="3">
        <v>43812</v>
      </c>
      <c r="AQ866" t="s">
        <v>239</v>
      </c>
      <c r="AR866" t="s">
        <v>1980</v>
      </c>
    </row>
    <row r="867" spans="1:44" hidden="1" x14ac:dyDescent="0.3">
      <c r="A867" t="b">
        <f>AND($H867="Heat Pump",$K867&lt;=Summary!$B$3)</f>
        <v>0</v>
      </c>
      <c r="B867">
        <v>2317432</v>
      </c>
      <c r="C867" t="s">
        <v>1930</v>
      </c>
      <c r="D867" t="s">
        <v>112</v>
      </c>
      <c r="E867" t="s">
        <v>1981</v>
      </c>
      <c r="F867" t="s">
        <v>1981</v>
      </c>
      <c r="H867" t="s">
        <v>213</v>
      </c>
      <c r="I867" t="s">
        <v>214</v>
      </c>
      <c r="K867">
        <v>0</v>
      </c>
      <c r="O867">
        <v>3</v>
      </c>
      <c r="P867">
        <v>3</v>
      </c>
      <c r="T867">
        <v>180000</v>
      </c>
      <c r="U867">
        <v>0.93</v>
      </c>
      <c r="V867">
        <v>182</v>
      </c>
      <c r="Y867">
        <v>5.2</v>
      </c>
      <c r="Z867">
        <v>5.2</v>
      </c>
      <c r="AA867">
        <v>95</v>
      </c>
      <c r="AL867">
        <v>10</v>
      </c>
      <c r="AM867">
        <v>28</v>
      </c>
      <c r="AN867">
        <v>19</v>
      </c>
      <c r="AO867" s="3">
        <v>42821</v>
      </c>
      <c r="AP867" s="3">
        <v>43812</v>
      </c>
      <c r="AQ867" t="s">
        <v>239</v>
      </c>
      <c r="AR867" t="s">
        <v>1982</v>
      </c>
    </row>
    <row r="868" spans="1:44" hidden="1" x14ac:dyDescent="0.3">
      <c r="A868" t="b">
        <f>AND($H868="Heat Pump",$K868&lt;=Summary!$B$3)</f>
        <v>0</v>
      </c>
      <c r="B868">
        <v>2358471</v>
      </c>
      <c r="C868" t="s">
        <v>1930</v>
      </c>
      <c r="D868" t="s">
        <v>112</v>
      </c>
      <c r="E868" t="s">
        <v>1937</v>
      </c>
      <c r="F868" t="s">
        <v>1983</v>
      </c>
      <c r="H868" t="s">
        <v>213</v>
      </c>
      <c r="I868" t="s">
        <v>214</v>
      </c>
      <c r="O868">
        <v>2</v>
      </c>
      <c r="P868">
        <v>10</v>
      </c>
      <c r="T868">
        <v>180000</v>
      </c>
      <c r="U868">
        <v>0.93</v>
      </c>
      <c r="V868">
        <v>182</v>
      </c>
      <c r="Y868">
        <v>5.2</v>
      </c>
      <c r="Z868">
        <v>5.2</v>
      </c>
      <c r="AL868">
        <v>9.8000000000000007</v>
      </c>
      <c r="AM868">
        <v>27.5</v>
      </c>
      <c r="AN868">
        <v>18.5</v>
      </c>
      <c r="AO868" s="3">
        <v>43193</v>
      </c>
      <c r="AP868" s="3">
        <v>43945</v>
      </c>
      <c r="AQ868" t="s">
        <v>239</v>
      </c>
      <c r="AR868" t="s">
        <v>1984</v>
      </c>
    </row>
    <row r="869" spans="1:44" hidden="1" x14ac:dyDescent="0.3">
      <c r="A869" t="b">
        <f>AND($H869="Heat Pump",$K869&lt;=Summary!$B$3)</f>
        <v>0</v>
      </c>
      <c r="B869">
        <v>2317433</v>
      </c>
      <c r="C869" t="s">
        <v>1930</v>
      </c>
      <c r="D869" t="s">
        <v>112</v>
      </c>
      <c r="E869" t="s">
        <v>1985</v>
      </c>
      <c r="F869" t="s">
        <v>1985</v>
      </c>
      <c r="H869" t="s">
        <v>213</v>
      </c>
      <c r="I869" t="s">
        <v>218</v>
      </c>
      <c r="K869">
        <v>0</v>
      </c>
      <c r="O869">
        <v>3</v>
      </c>
      <c r="P869">
        <v>3</v>
      </c>
      <c r="T869">
        <v>180000</v>
      </c>
      <c r="U869">
        <v>0.93</v>
      </c>
      <c r="V869">
        <v>182</v>
      </c>
      <c r="W869">
        <v>199.124726477</v>
      </c>
      <c r="Y869">
        <v>5.2</v>
      </c>
      <c r="Z869">
        <v>5.2</v>
      </c>
      <c r="AA869">
        <v>95</v>
      </c>
      <c r="AL869">
        <v>10</v>
      </c>
      <c r="AM869">
        <v>28</v>
      </c>
      <c r="AN869">
        <v>19</v>
      </c>
      <c r="AO869" s="3">
        <v>42821</v>
      </c>
      <c r="AP869" s="3">
        <v>43812</v>
      </c>
      <c r="AQ869" t="s">
        <v>239</v>
      </c>
      <c r="AR869" t="s">
        <v>1986</v>
      </c>
    </row>
    <row r="870" spans="1:44" hidden="1" x14ac:dyDescent="0.3">
      <c r="A870" t="b">
        <f>AND($H870="Heat Pump",$K870&lt;=Summary!$B$3)</f>
        <v>0</v>
      </c>
      <c r="B870">
        <v>2358472</v>
      </c>
      <c r="C870" t="s">
        <v>1930</v>
      </c>
      <c r="D870" t="s">
        <v>112</v>
      </c>
      <c r="E870" t="s">
        <v>1937</v>
      </c>
      <c r="F870" t="s">
        <v>1987</v>
      </c>
      <c r="H870" t="s">
        <v>213</v>
      </c>
      <c r="I870" t="s">
        <v>218</v>
      </c>
      <c r="O870">
        <v>2</v>
      </c>
      <c r="P870">
        <v>10</v>
      </c>
      <c r="T870">
        <v>180000</v>
      </c>
      <c r="U870">
        <v>0.93</v>
      </c>
      <c r="V870">
        <v>182</v>
      </c>
      <c r="W870">
        <v>199.124726477</v>
      </c>
      <c r="Y870">
        <v>5.2</v>
      </c>
      <c r="Z870">
        <v>5.2</v>
      </c>
      <c r="AL870">
        <v>9.8000000000000007</v>
      </c>
      <c r="AM870">
        <v>27.5</v>
      </c>
      <c r="AN870">
        <v>18.5</v>
      </c>
      <c r="AO870" s="3">
        <v>43193</v>
      </c>
      <c r="AP870" s="3">
        <v>43945</v>
      </c>
      <c r="AQ870" t="s">
        <v>239</v>
      </c>
      <c r="AR870" t="s">
        <v>1988</v>
      </c>
    </row>
    <row r="871" spans="1:44" hidden="1" x14ac:dyDescent="0.3">
      <c r="A871" t="b">
        <f>AND($H871="Heat Pump",$K871&lt;=Summary!$B$3)</f>
        <v>0</v>
      </c>
      <c r="B871">
        <v>2317364</v>
      </c>
      <c r="C871" t="s">
        <v>1930</v>
      </c>
      <c r="D871" t="s">
        <v>112</v>
      </c>
      <c r="E871" t="s">
        <v>1989</v>
      </c>
      <c r="F871" t="s">
        <v>1989</v>
      </c>
      <c r="H871" t="s">
        <v>213</v>
      </c>
      <c r="I871" t="s">
        <v>214</v>
      </c>
      <c r="K871">
        <v>0</v>
      </c>
      <c r="L871">
        <v>0</v>
      </c>
      <c r="M871">
        <v>12</v>
      </c>
      <c r="N871">
        <v>0</v>
      </c>
      <c r="O871">
        <v>3</v>
      </c>
      <c r="P871">
        <v>3</v>
      </c>
      <c r="T871">
        <v>199000</v>
      </c>
      <c r="U871">
        <v>0.93</v>
      </c>
      <c r="V871">
        <v>182</v>
      </c>
      <c r="Y871">
        <v>5.7</v>
      </c>
      <c r="Z871">
        <v>5.7</v>
      </c>
      <c r="AA871">
        <v>96</v>
      </c>
      <c r="AL871">
        <v>10</v>
      </c>
      <c r="AM871">
        <v>28</v>
      </c>
      <c r="AN871">
        <v>19</v>
      </c>
      <c r="AO871" s="3">
        <v>42821</v>
      </c>
      <c r="AP871" s="3">
        <v>43803</v>
      </c>
      <c r="AQ871" t="s">
        <v>239</v>
      </c>
      <c r="AR871" t="s">
        <v>1990</v>
      </c>
    </row>
    <row r="872" spans="1:44" hidden="1" x14ac:dyDescent="0.3">
      <c r="A872" t="b">
        <f>AND($H872="Heat Pump",$K872&lt;=Summary!$B$3)</f>
        <v>0</v>
      </c>
      <c r="B872">
        <v>2317365</v>
      </c>
      <c r="C872" t="s">
        <v>1930</v>
      </c>
      <c r="D872" t="s">
        <v>112</v>
      </c>
      <c r="E872" t="s">
        <v>1991</v>
      </c>
      <c r="F872" t="s">
        <v>1991</v>
      </c>
      <c r="H872" t="s">
        <v>213</v>
      </c>
      <c r="I872" t="s">
        <v>218</v>
      </c>
      <c r="K872">
        <v>0</v>
      </c>
      <c r="L872">
        <v>0</v>
      </c>
      <c r="M872">
        <v>12</v>
      </c>
      <c r="N872">
        <v>0</v>
      </c>
      <c r="O872">
        <v>3</v>
      </c>
      <c r="P872">
        <v>3</v>
      </c>
      <c r="T872">
        <v>199000</v>
      </c>
      <c r="U872">
        <v>0.93</v>
      </c>
      <c r="V872">
        <v>182</v>
      </c>
      <c r="W872">
        <v>199.124726477</v>
      </c>
      <c r="Y872">
        <v>5.7</v>
      </c>
      <c r="Z872">
        <v>5.7</v>
      </c>
      <c r="AA872">
        <v>96</v>
      </c>
      <c r="AL872">
        <v>10</v>
      </c>
      <c r="AM872">
        <v>28</v>
      </c>
      <c r="AN872">
        <v>19</v>
      </c>
      <c r="AO872" s="3">
        <v>42821</v>
      </c>
      <c r="AP872" s="3">
        <v>43803</v>
      </c>
      <c r="AQ872" t="s">
        <v>239</v>
      </c>
      <c r="AR872" t="s">
        <v>1992</v>
      </c>
    </row>
    <row r="873" spans="1:44" hidden="1" x14ac:dyDescent="0.3">
      <c r="A873" t="b">
        <f>AND($H873="Heat Pump",$K873&lt;=Summary!$B$3)</f>
        <v>0</v>
      </c>
      <c r="B873">
        <v>2358500</v>
      </c>
      <c r="C873" t="s">
        <v>1930</v>
      </c>
      <c r="D873" t="s">
        <v>1931</v>
      </c>
      <c r="E873" t="s">
        <v>1932</v>
      </c>
      <c r="F873" t="s">
        <v>1993</v>
      </c>
      <c r="H873" t="s">
        <v>213</v>
      </c>
      <c r="I873" t="s">
        <v>218</v>
      </c>
      <c r="O873">
        <v>2</v>
      </c>
      <c r="P873">
        <v>10</v>
      </c>
      <c r="T873">
        <v>157000</v>
      </c>
      <c r="U873">
        <v>0.93</v>
      </c>
      <c r="V873">
        <v>182</v>
      </c>
      <c r="W873">
        <v>199.124726477</v>
      </c>
      <c r="Y873">
        <v>4.5</v>
      </c>
      <c r="Z873">
        <v>4.5</v>
      </c>
      <c r="AL873">
        <v>9.8000000000000007</v>
      </c>
      <c r="AM873">
        <v>27.5</v>
      </c>
      <c r="AN873">
        <v>18.5</v>
      </c>
      <c r="AO873" s="3">
        <v>43193</v>
      </c>
      <c r="AP873" s="3">
        <v>43945</v>
      </c>
      <c r="AQ873" t="s">
        <v>239</v>
      </c>
      <c r="AR873" t="s">
        <v>1994</v>
      </c>
    </row>
    <row r="874" spans="1:44" hidden="1" x14ac:dyDescent="0.3">
      <c r="A874" t="b">
        <f>AND($H874="Heat Pump",$K874&lt;=Summary!$B$3)</f>
        <v>0</v>
      </c>
      <c r="B874">
        <v>2358469</v>
      </c>
      <c r="C874" t="s">
        <v>1930</v>
      </c>
      <c r="D874" t="s">
        <v>1931</v>
      </c>
      <c r="E874" t="s">
        <v>1937</v>
      </c>
      <c r="F874" t="s">
        <v>1995</v>
      </c>
      <c r="H874" t="s">
        <v>213</v>
      </c>
      <c r="I874" t="s">
        <v>214</v>
      </c>
      <c r="O874">
        <v>2</v>
      </c>
      <c r="P874">
        <v>10</v>
      </c>
      <c r="T874">
        <v>180000</v>
      </c>
      <c r="U874">
        <v>0.93</v>
      </c>
      <c r="V874">
        <v>182</v>
      </c>
      <c r="Y874">
        <v>5.2</v>
      </c>
      <c r="Z874">
        <v>5.2</v>
      </c>
      <c r="AL874">
        <v>9.8000000000000007</v>
      </c>
      <c r="AM874">
        <v>27.5</v>
      </c>
      <c r="AN874">
        <v>18.5</v>
      </c>
      <c r="AO874" s="3">
        <v>43193</v>
      </c>
      <c r="AP874" s="3">
        <v>43945</v>
      </c>
      <c r="AQ874" t="s">
        <v>239</v>
      </c>
      <c r="AR874" t="s">
        <v>1996</v>
      </c>
    </row>
    <row r="875" spans="1:44" hidden="1" x14ac:dyDescent="0.3">
      <c r="A875" t="b">
        <f>AND($H875="Heat Pump",$K875&lt;=Summary!$B$3)</f>
        <v>0</v>
      </c>
      <c r="B875">
        <v>2358470</v>
      </c>
      <c r="C875" t="s">
        <v>1930</v>
      </c>
      <c r="D875" t="s">
        <v>1931</v>
      </c>
      <c r="E875" t="s">
        <v>1937</v>
      </c>
      <c r="F875" t="s">
        <v>1997</v>
      </c>
      <c r="H875" t="s">
        <v>213</v>
      </c>
      <c r="I875" t="s">
        <v>218</v>
      </c>
      <c r="O875">
        <v>2</v>
      </c>
      <c r="P875">
        <v>10</v>
      </c>
      <c r="T875">
        <v>180000</v>
      </c>
      <c r="U875">
        <v>0.93</v>
      </c>
      <c r="V875">
        <v>182</v>
      </c>
      <c r="W875">
        <v>199.124726477</v>
      </c>
      <c r="Y875">
        <v>5.2</v>
      </c>
      <c r="Z875">
        <v>5.2</v>
      </c>
      <c r="AL875">
        <v>9.8000000000000007</v>
      </c>
      <c r="AM875">
        <v>27.5</v>
      </c>
      <c r="AN875">
        <v>18.5</v>
      </c>
      <c r="AO875" s="3">
        <v>43193</v>
      </c>
      <c r="AP875" s="3">
        <v>43945</v>
      </c>
      <c r="AQ875" t="s">
        <v>239</v>
      </c>
      <c r="AR875" t="s">
        <v>1998</v>
      </c>
    </row>
    <row r="876" spans="1:44" hidden="1" x14ac:dyDescent="0.3">
      <c r="A876" t="b">
        <f>AND($H876="Heat Pump",$K876&lt;=Summary!$B$3)</f>
        <v>0</v>
      </c>
      <c r="B876">
        <v>2358482</v>
      </c>
      <c r="C876" t="s">
        <v>1930</v>
      </c>
      <c r="D876" t="s">
        <v>1931</v>
      </c>
      <c r="E876" t="s">
        <v>1941</v>
      </c>
      <c r="F876" t="s">
        <v>1999</v>
      </c>
      <c r="H876" t="s">
        <v>213</v>
      </c>
      <c r="I876" t="s">
        <v>214</v>
      </c>
      <c r="O876">
        <v>2</v>
      </c>
      <c r="P876">
        <v>10</v>
      </c>
      <c r="T876">
        <v>199000</v>
      </c>
      <c r="U876">
        <v>0.93</v>
      </c>
      <c r="V876">
        <v>182</v>
      </c>
      <c r="Y876">
        <v>5.6</v>
      </c>
      <c r="Z876">
        <v>5.6</v>
      </c>
      <c r="AL876">
        <v>9.8000000000000007</v>
      </c>
      <c r="AM876">
        <v>27.5</v>
      </c>
      <c r="AN876">
        <v>18.5</v>
      </c>
      <c r="AO876" s="3">
        <v>43193</v>
      </c>
      <c r="AP876" s="3">
        <v>43945</v>
      </c>
      <c r="AQ876" t="s">
        <v>239</v>
      </c>
      <c r="AR876" t="s">
        <v>2000</v>
      </c>
    </row>
    <row r="877" spans="1:44" hidden="1" x14ac:dyDescent="0.3">
      <c r="A877" t="b">
        <f>AND($H877="Heat Pump",$K877&lt;=Summary!$B$3)</f>
        <v>0</v>
      </c>
      <c r="B877">
        <v>2358478</v>
      </c>
      <c r="C877" t="s">
        <v>1930</v>
      </c>
      <c r="D877" t="s">
        <v>1931</v>
      </c>
      <c r="E877" t="s">
        <v>1941</v>
      </c>
      <c r="F877" t="s">
        <v>2001</v>
      </c>
      <c r="H877" t="s">
        <v>213</v>
      </c>
      <c r="I877" t="s">
        <v>218</v>
      </c>
      <c r="O877">
        <v>2</v>
      </c>
      <c r="P877">
        <v>10</v>
      </c>
      <c r="T877">
        <v>199000</v>
      </c>
      <c r="U877">
        <v>0.93</v>
      </c>
      <c r="V877">
        <v>182</v>
      </c>
      <c r="W877">
        <v>199.124726477</v>
      </c>
      <c r="Y877">
        <v>5.6</v>
      </c>
      <c r="Z877">
        <v>5.6</v>
      </c>
      <c r="AL877">
        <v>9.8000000000000007</v>
      </c>
      <c r="AM877">
        <v>27.5</v>
      </c>
      <c r="AN877">
        <v>18.5</v>
      </c>
      <c r="AO877" s="3">
        <v>43193</v>
      </c>
      <c r="AP877" s="3">
        <v>43945</v>
      </c>
      <c r="AQ877" t="s">
        <v>239</v>
      </c>
      <c r="AR877" t="s">
        <v>2002</v>
      </c>
    </row>
    <row r="878" spans="1:44" hidden="1" x14ac:dyDescent="0.3">
      <c r="A878" t="b">
        <f>AND($H878="Heat Pump",$K878&lt;=Summary!$B$3)</f>
        <v>0</v>
      </c>
      <c r="B878">
        <v>2358507</v>
      </c>
      <c r="C878" t="s">
        <v>1930</v>
      </c>
      <c r="D878" t="s">
        <v>75</v>
      </c>
      <c r="E878" t="s">
        <v>1932</v>
      </c>
      <c r="F878" t="s">
        <v>2003</v>
      </c>
      <c r="H878" t="s">
        <v>213</v>
      </c>
      <c r="I878" t="s">
        <v>214</v>
      </c>
      <c r="O878">
        <v>2</v>
      </c>
      <c r="P878">
        <v>10</v>
      </c>
      <c r="T878">
        <v>157000</v>
      </c>
      <c r="U878">
        <v>0.93</v>
      </c>
      <c r="V878">
        <v>182</v>
      </c>
      <c r="Y878">
        <v>4.5</v>
      </c>
      <c r="Z878">
        <v>4.5</v>
      </c>
      <c r="AL878">
        <v>9.8000000000000007</v>
      </c>
      <c r="AM878">
        <v>27.5</v>
      </c>
      <c r="AN878">
        <v>18.5</v>
      </c>
      <c r="AO878" s="3">
        <v>43193</v>
      </c>
      <c r="AP878" s="3">
        <v>43945</v>
      </c>
      <c r="AQ878" t="s">
        <v>239</v>
      </c>
      <c r="AR878" t="s">
        <v>2004</v>
      </c>
    </row>
    <row r="879" spans="1:44" hidden="1" x14ac:dyDescent="0.3">
      <c r="A879" t="b">
        <f>AND($H879="Heat Pump",$K879&lt;=Summary!$B$3)</f>
        <v>0</v>
      </c>
      <c r="B879">
        <v>2358504</v>
      </c>
      <c r="C879" t="s">
        <v>1930</v>
      </c>
      <c r="D879" t="s">
        <v>75</v>
      </c>
      <c r="E879" t="s">
        <v>1932</v>
      </c>
      <c r="F879" t="s">
        <v>2005</v>
      </c>
      <c r="H879" t="s">
        <v>213</v>
      </c>
      <c r="I879" t="s">
        <v>218</v>
      </c>
      <c r="O879">
        <v>2</v>
      </c>
      <c r="P879">
        <v>10</v>
      </c>
      <c r="T879">
        <v>157000</v>
      </c>
      <c r="U879">
        <v>0.93</v>
      </c>
      <c r="V879">
        <v>182</v>
      </c>
      <c r="W879">
        <v>199.124726477</v>
      </c>
      <c r="Y879">
        <v>4.5</v>
      </c>
      <c r="Z879">
        <v>4.5</v>
      </c>
      <c r="AL879">
        <v>9.8000000000000007</v>
      </c>
      <c r="AM879">
        <v>27.5</v>
      </c>
      <c r="AN879">
        <v>18.5</v>
      </c>
      <c r="AO879" s="3">
        <v>43193</v>
      </c>
      <c r="AP879" s="3">
        <v>43945</v>
      </c>
      <c r="AQ879" t="s">
        <v>239</v>
      </c>
      <c r="AR879" t="s">
        <v>2006</v>
      </c>
    </row>
    <row r="880" spans="1:44" hidden="1" x14ac:dyDescent="0.3">
      <c r="A880" t="b">
        <f>AND($H880="Heat Pump",$K880&lt;=Summary!$B$3)</f>
        <v>0</v>
      </c>
      <c r="B880">
        <v>2358475</v>
      </c>
      <c r="C880" t="s">
        <v>1930</v>
      </c>
      <c r="D880" t="s">
        <v>75</v>
      </c>
      <c r="E880" t="s">
        <v>1937</v>
      </c>
      <c r="F880" t="s">
        <v>2007</v>
      </c>
      <c r="H880" t="s">
        <v>213</v>
      </c>
      <c r="I880" t="s">
        <v>214</v>
      </c>
      <c r="O880">
        <v>2</v>
      </c>
      <c r="P880">
        <v>10</v>
      </c>
      <c r="T880">
        <v>180000</v>
      </c>
      <c r="U880">
        <v>0.93</v>
      </c>
      <c r="V880">
        <v>182</v>
      </c>
      <c r="Y880">
        <v>5.2</v>
      </c>
      <c r="Z880">
        <v>5.2</v>
      </c>
      <c r="AL880">
        <v>9.8000000000000007</v>
      </c>
      <c r="AM880">
        <v>27.5</v>
      </c>
      <c r="AN880">
        <v>18.5</v>
      </c>
      <c r="AO880" s="3">
        <v>43193</v>
      </c>
      <c r="AP880" s="3">
        <v>43945</v>
      </c>
      <c r="AQ880" t="s">
        <v>239</v>
      </c>
      <c r="AR880" t="s">
        <v>2008</v>
      </c>
    </row>
    <row r="881" spans="1:44" hidden="1" x14ac:dyDescent="0.3">
      <c r="A881" t="b">
        <f>AND($H881="Heat Pump",$K881&lt;=Summary!$B$3)</f>
        <v>0</v>
      </c>
      <c r="B881">
        <v>2358476</v>
      </c>
      <c r="C881" t="s">
        <v>1930</v>
      </c>
      <c r="D881" t="s">
        <v>75</v>
      </c>
      <c r="E881" t="s">
        <v>1937</v>
      </c>
      <c r="F881" t="s">
        <v>2009</v>
      </c>
      <c r="H881" t="s">
        <v>213</v>
      </c>
      <c r="I881" t="s">
        <v>218</v>
      </c>
      <c r="O881">
        <v>2</v>
      </c>
      <c r="P881">
        <v>10</v>
      </c>
      <c r="T881">
        <v>180000</v>
      </c>
      <c r="U881">
        <v>0.93</v>
      </c>
      <c r="V881">
        <v>182</v>
      </c>
      <c r="W881">
        <v>199.124726477</v>
      </c>
      <c r="Y881">
        <v>5.2</v>
      </c>
      <c r="Z881">
        <v>5.2</v>
      </c>
      <c r="AL881">
        <v>9.8000000000000007</v>
      </c>
      <c r="AM881">
        <v>27.5</v>
      </c>
      <c r="AN881">
        <v>18.5</v>
      </c>
      <c r="AO881" s="3">
        <v>43193</v>
      </c>
      <c r="AP881" s="3">
        <v>43945</v>
      </c>
      <c r="AQ881" t="s">
        <v>239</v>
      </c>
      <c r="AR881" t="s">
        <v>2010</v>
      </c>
    </row>
    <row r="882" spans="1:44" hidden="1" x14ac:dyDescent="0.3">
      <c r="A882" t="b">
        <f>AND($H882="Heat Pump",$K882&lt;=Summary!$B$3)</f>
        <v>0</v>
      </c>
      <c r="B882">
        <v>2358480</v>
      </c>
      <c r="C882" t="s">
        <v>1930</v>
      </c>
      <c r="D882" t="s">
        <v>75</v>
      </c>
      <c r="E882" t="s">
        <v>1937</v>
      </c>
      <c r="F882" t="s">
        <v>2011</v>
      </c>
      <c r="H882" t="s">
        <v>213</v>
      </c>
      <c r="I882" t="s">
        <v>214</v>
      </c>
      <c r="O882">
        <v>2</v>
      </c>
      <c r="P882">
        <v>10</v>
      </c>
      <c r="T882">
        <v>180000</v>
      </c>
      <c r="U882">
        <v>0.93</v>
      </c>
      <c r="V882">
        <v>182</v>
      </c>
      <c r="Y882">
        <v>5.2</v>
      </c>
      <c r="Z882">
        <v>5.2</v>
      </c>
      <c r="AL882">
        <v>9.8000000000000007</v>
      </c>
      <c r="AM882">
        <v>27.5</v>
      </c>
      <c r="AN882">
        <v>18.5</v>
      </c>
      <c r="AO882" s="3">
        <v>43193</v>
      </c>
      <c r="AP882" s="3">
        <v>43945</v>
      </c>
      <c r="AQ882" t="s">
        <v>239</v>
      </c>
      <c r="AR882" t="s">
        <v>2012</v>
      </c>
    </row>
    <row r="883" spans="1:44" hidden="1" x14ac:dyDescent="0.3">
      <c r="A883" t="b">
        <f>AND($H883="Heat Pump",$K883&lt;=Summary!$B$3)</f>
        <v>0</v>
      </c>
      <c r="B883">
        <v>2358481</v>
      </c>
      <c r="C883" t="s">
        <v>1930</v>
      </c>
      <c r="D883" t="s">
        <v>75</v>
      </c>
      <c r="E883" t="s">
        <v>1937</v>
      </c>
      <c r="F883" t="s">
        <v>2013</v>
      </c>
      <c r="H883" t="s">
        <v>213</v>
      </c>
      <c r="I883" t="s">
        <v>218</v>
      </c>
      <c r="O883">
        <v>2</v>
      </c>
      <c r="P883">
        <v>10</v>
      </c>
      <c r="T883">
        <v>180000</v>
      </c>
      <c r="U883">
        <v>0.93</v>
      </c>
      <c r="V883">
        <v>182</v>
      </c>
      <c r="W883">
        <v>199.124726477</v>
      </c>
      <c r="Y883">
        <v>5.2</v>
      </c>
      <c r="Z883">
        <v>5.2</v>
      </c>
      <c r="AL883">
        <v>9.8000000000000007</v>
      </c>
      <c r="AM883">
        <v>27.5</v>
      </c>
      <c r="AN883">
        <v>18.5</v>
      </c>
      <c r="AO883" s="3">
        <v>43193</v>
      </c>
      <c r="AP883" s="3">
        <v>43945</v>
      </c>
      <c r="AQ883" t="s">
        <v>239</v>
      </c>
      <c r="AR883" t="s">
        <v>2014</v>
      </c>
    </row>
    <row r="884" spans="1:44" hidden="1" x14ac:dyDescent="0.3">
      <c r="A884" t="b">
        <f>AND($H884="Heat Pump",$K884&lt;=Summary!$B$3)</f>
        <v>0</v>
      </c>
      <c r="B884">
        <v>2358493</v>
      </c>
      <c r="C884" t="s">
        <v>1930</v>
      </c>
      <c r="D884" t="s">
        <v>75</v>
      </c>
      <c r="E884" t="s">
        <v>1941</v>
      </c>
      <c r="F884" t="s">
        <v>2015</v>
      </c>
      <c r="H884" t="s">
        <v>213</v>
      </c>
      <c r="I884" t="s">
        <v>214</v>
      </c>
      <c r="O884">
        <v>2</v>
      </c>
      <c r="P884">
        <v>10</v>
      </c>
      <c r="T884">
        <v>199000</v>
      </c>
      <c r="U884">
        <v>0.93</v>
      </c>
      <c r="V884">
        <v>182</v>
      </c>
      <c r="Y884">
        <v>5.6</v>
      </c>
      <c r="Z884">
        <v>5.6</v>
      </c>
      <c r="AL884">
        <v>9.8000000000000007</v>
      </c>
      <c r="AM884">
        <v>27.5</v>
      </c>
      <c r="AN884">
        <v>18.5</v>
      </c>
      <c r="AO884" s="3">
        <v>43193</v>
      </c>
      <c r="AP884" s="3">
        <v>43945</v>
      </c>
      <c r="AQ884" t="s">
        <v>239</v>
      </c>
      <c r="AR884" t="s">
        <v>2016</v>
      </c>
    </row>
    <row r="885" spans="1:44" hidden="1" x14ac:dyDescent="0.3">
      <c r="A885" t="b">
        <f>AND($H885="Heat Pump",$K885&lt;=Summary!$B$3)</f>
        <v>0</v>
      </c>
      <c r="B885">
        <v>2358491</v>
      </c>
      <c r="C885" t="s">
        <v>1930</v>
      </c>
      <c r="D885" t="s">
        <v>75</v>
      </c>
      <c r="E885" t="s">
        <v>1941</v>
      </c>
      <c r="F885" t="s">
        <v>2017</v>
      </c>
      <c r="H885" t="s">
        <v>213</v>
      </c>
      <c r="I885" t="s">
        <v>218</v>
      </c>
      <c r="O885">
        <v>2</v>
      </c>
      <c r="P885">
        <v>10</v>
      </c>
      <c r="T885">
        <v>199000</v>
      </c>
      <c r="U885">
        <v>0.93</v>
      </c>
      <c r="V885">
        <v>182</v>
      </c>
      <c r="W885">
        <v>199.124726477</v>
      </c>
      <c r="Y885">
        <v>5.6</v>
      </c>
      <c r="Z885">
        <v>5.6</v>
      </c>
      <c r="AL885">
        <v>9.8000000000000007</v>
      </c>
      <c r="AM885">
        <v>27.5</v>
      </c>
      <c r="AN885">
        <v>18.5</v>
      </c>
      <c r="AO885" s="3">
        <v>43193</v>
      </c>
      <c r="AP885" s="3">
        <v>43945</v>
      </c>
      <c r="AQ885" t="s">
        <v>239</v>
      </c>
      <c r="AR885" t="s">
        <v>2018</v>
      </c>
    </row>
    <row r="886" spans="1:44" hidden="1" x14ac:dyDescent="0.3">
      <c r="A886" t="b">
        <f>AND($H886="Heat Pump",$K886&lt;=Summary!$B$3)</f>
        <v>0</v>
      </c>
      <c r="B886">
        <v>2358492</v>
      </c>
      <c r="C886" t="s">
        <v>1930</v>
      </c>
      <c r="D886" t="s">
        <v>75</v>
      </c>
      <c r="E886" t="s">
        <v>1941</v>
      </c>
      <c r="F886" t="s">
        <v>2019</v>
      </c>
      <c r="H886" t="s">
        <v>213</v>
      </c>
      <c r="I886" t="s">
        <v>214</v>
      </c>
      <c r="O886">
        <v>2</v>
      </c>
      <c r="P886">
        <v>10</v>
      </c>
      <c r="T886">
        <v>199000</v>
      </c>
      <c r="U886">
        <v>0.93</v>
      </c>
      <c r="V886">
        <v>182</v>
      </c>
      <c r="Y886">
        <v>5.6</v>
      </c>
      <c r="Z886">
        <v>5.6</v>
      </c>
      <c r="AL886">
        <v>9.8000000000000007</v>
      </c>
      <c r="AM886">
        <v>27.5</v>
      </c>
      <c r="AN886">
        <v>18.5</v>
      </c>
      <c r="AO886" s="3">
        <v>43193</v>
      </c>
      <c r="AP886" s="3">
        <v>43945</v>
      </c>
      <c r="AQ886" t="s">
        <v>239</v>
      </c>
      <c r="AR886" t="s">
        <v>2020</v>
      </c>
    </row>
    <row r="887" spans="1:44" hidden="1" x14ac:dyDescent="0.3">
      <c r="A887" t="b">
        <f>AND($H887="Heat Pump",$K887&lt;=Summary!$B$3)</f>
        <v>0</v>
      </c>
      <c r="B887">
        <v>2358490</v>
      </c>
      <c r="C887" t="s">
        <v>1930</v>
      </c>
      <c r="D887" t="s">
        <v>75</v>
      </c>
      <c r="E887" t="s">
        <v>1941</v>
      </c>
      <c r="F887" t="s">
        <v>2021</v>
      </c>
      <c r="H887" t="s">
        <v>213</v>
      </c>
      <c r="I887" t="s">
        <v>218</v>
      </c>
      <c r="O887">
        <v>2</v>
      </c>
      <c r="P887">
        <v>10</v>
      </c>
      <c r="T887">
        <v>199000</v>
      </c>
      <c r="U887">
        <v>0.93</v>
      </c>
      <c r="V887">
        <v>182</v>
      </c>
      <c r="W887">
        <v>199.124726477</v>
      </c>
      <c r="Y887">
        <v>5.6</v>
      </c>
      <c r="Z887">
        <v>5.6</v>
      </c>
      <c r="AL887">
        <v>9.8000000000000007</v>
      </c>
      <c r="AM887">
        <v>27.5</v>
      </c>
      <c r="AN887">
        <v>18.5</v>
      </c>
      <c r="AO887" s="3">
        <v>43193</v>
      </c>
      <c r="AP887" s="3">
        <v>43945</v>
      </c>
      <c r="AQ887" t="s">
        <v>239</v>
      </c>
      <c r="AR887" t="s">
        <v>2022</v>
      </c>
    </row>
    <row r="888" spans="1:44" hidden="1" x14ac:dyDescent="0.3">
      <c r="A888" t="b">
        <f>AND($H888="Heat Pump",$K888&lt;=Summary!$B$3)</f>
        <v>0</v>
      </c>
      <c r="B888">
        <v>2323709</v>
      </c>
      <c r="C888" t="s">
        <v>1930</v>
      </c>
      <c r="D888" t="s">
        <v>75</v>
      </c>
      <c r="E888" t="s">
        <v>2023</v>
      </c>
      <c r="F888" t="s">
        <v>2023</v>
      </c>
      <c r="H888" t="s">
        <v>238</v>
      </c>
      <c r="I888" t="s">
        <v>214</v>
      </c>
      <c r="K888">
        <v>38</v>
      </c>
      <c r="L888">
        <v>59.1</v>
      </c>
      <c r="M888">
        <v>65.3</v>
      </c>
      <c r="N888">
        <v>16</v>
      </c>
      <c r="O888">
        <v>3</v>
      </c>
      <c r="P888">
        <v>4</v>
      </c>
      <c r="T888">
        <v>38000</v>
      </c>
      <c r="U888">
        <v>0.64</v>
      </c>
      <c r="V888">
        <v>173</v>
      </c>
      <c r="X888">
        <v>67</v>
      </c>
      <c r="AA888">
        <v>75</v>
      </c>
      <c r="AO888" s="3">
        <v>43154</v>
      </c>
      <c r="AP888" s="3">
        <v>43584</v>
      </c>
      <c r="AQ888" t="s">
        <v>239</v>
      </c>
      <c r="AR888" t="s">
        <v>2024</v>
      </c>
    </row>
    <row r="889" spans="1:44" hidden="1" x14ac:dyDescent="0.3">
      <c r="A889" t="b">
        <f>AND($H889="Heat Pump",$K889&lt;=Summary!$B$3)</f>
        <v>0</v>
      </c>
      <c r="B889">
        <v>2239151</v>
      </c>
      <c r="C889" t="s">
        <v>1930</v>
      </c>
      <c r="D889" t="s">
        <v>75</v>
      </c>
      <c r="E889" t="s">
        <v>2025</v>
      </c>
      <c r="F889" t="s">
        <v>2026</v>
      </c>
      <c r="H889" t="s">
        <v>294</v>
      </c>
      <c r="I889" t="s">
        <v>214</v>
      </c>
      <c r="L889">
        <v>55</v>
      </c>
      <c r="M889">
        <v>0</v>
      </c>
      <c r="N889">
        <v>13</v>
      </c>
      <c r="O889">
        <v>0</v>
      </c>
      <c r="P889">
        <v>0</v>
      </c>
      <c r="R889">
        <v>0</v>
      </c>
      <c r="T889">
        <v>40</v>
      </c>
      <c r="AB889" t="s">
        <v>291</v>
      </c>
      <c r="AC889" t="s">
        <v>286</v>
      </c>
      <c r="AD889">
        <v>64</v>
      </c>
      <c r="AE889">
        <v>1.3</v>
      </c>
      <c r="AF889">
        <v>-30</v>
      </c>
      <c r="AG889">
        <v>120</v>
      </c>
      <c r="AH889" t="s">
        <v>287</v>
      </c>
      <c r="AI889">
        <v>50</v>
      </c>
      <c r="AJ889">
        <v>0</v>
      </c>
      <c r="AL889">
        <v>0</v>
      </c>
      <c r="AM889">
        <v>0</v>
      </c>
      <c r="AN889">
        <v>0</v>
      </c>
      <c r="AO889" s="3">
        <v>40859</v>
      </c>
      <c r="AP889" s="3">
        <v>41870</v>
      </c>
      <c r="AQ889" t="s">
        <v>239</v>
      </c>
      <c r="AR889" t="s">
        <v>2027</v>
      </c>
    </row>
    <row r="890" spans="1:44" hidden="1" x14ac:dyDescent="0.3">
      <c r="A890" t="b">
        <f>AND($H890="Heat Pump",$K890&lt;=Summary!$B$3)</f>
        <v>0</v>
      </c>
      <c r="B890">
        <v>2239247</v>
      </c>
      <c r="C890" t="s">
        <v>1930</v>
      </c>
      <c r="D890" t="s">
        <v>75</v>
      </c>
      <c r="E890" t="s">
        <v>2025</v>
      </c>
      <c r="F890" t="s">
        <v>2028</v>
      </c>
      <c r="H890" t="s">
        <v>284</v>
      </c>
      <c r="L890">
        <v>55</v>
      </c>
      <c r="M890">
        <v>0</v>
      </c>
      <c r="N890">
        <v>13</v>
      </c>
      <c r="O890">
        <v>0</v>
      </c>
      <c r="P890">
        <v>0</v>
      </c>
      <c r="R890">
        <v>240</v>
      </c>
      <c r="T890">
        <v>0</v>
      </c>
      <c r="AB890" t="s">
        <v>291</v>
      </c>
      <c r="AC890" t="s">
        <v>286</v>
      </c>
      <c r="AD890">
        <v>64</v>
      </c>
      <c r="AE890">
        <v>3.2</v>
      </c>
      <c r="AF890">
        <v>-30</v>
      </c>
      <c r="AG890">
        <v>120</v>
      </c>
      <c r="AH890" t="s">
        <v>287</v>
      </c>
      <c r="AI890">
        <v>0</v>
      </c>
      <c r="AJ890">
        <v>4.5</v>
      </c>
      <c r="AL890">
        <v>0</v>
      </c>
      <c r="AM890">
        <v>0</v>
      </c>
      <c r="AN890">
        <v>0</v>
      </c>
      <c r="AO890" s="3">
        <v>40859</v>
      </c>
      <c r="AP890" s="3">
        <v>41870</v>
      </c>
      <c r="AQ890" t="s">
        <v>239</v>
      </c>
      <c r="AR890" t="s">
        <v>2029</v>
      </c>
    </row>
    <row r="891" spans="1:44" hidden="1" x14ac:dyDescent="0.3">
      <c r="A891" t="b">
        <f>AND($H891="Heat Pump",$K891&lt;=Summary!$B$3)</f>
        <v>0</v>
      </c>
      <c r="B891">
        <v>2239157</v>
      </c>
      <c r="C891" t="s">
        <v>1930</v>
      </c>
      <c r="D891" t="s">
        <v>75</v>
      </c>
      <c r="E891" t="s">
        <v>2025</v>
      </c>
      <c r="F891" t="s">
        <v>2030</v>
      </c>
      <c r="H891" t="s">
        <v>294</v>
      </c>
      <c r="I891" t="s">
        <v>214</v>
      </c>
      <c r="J891" t="s">
        <v>2031</v>
      </c>
      <c r="L891">
        <v>55</v>
      </c>
      <c r="M891">
        <v>58</v>
      </c>
      <c r="N891">
        <v>13</v>
      </c>
      <c r="O891">
        <v>3</v>
      </c>
      <c r="P891">
        <v>4</v>
      </c>
      <c r="R891">
        <v>0</v>
      </c>
      <c r="T891">
        <v>170</v>
      </c>
      <c r="AB891" t="s">
        <v>291</v>
      </c>
      <c r="AC891" t="s">
        <v>286</v>
      </c>
      <c r="AD891">
        <v>64</v>
      </c>
      <c r="AE891">
        <v>1.2</v>
      </c>
      <c r="AF891">
        <v>-30</v>
      </c>
      <c r="AG891">
        <v>120</v>
      </c>
      <c r="AH891" t="s">
        <v>2032</v>
      </c>
      <c r="AI891">
        <v>50</v>
      </c>
      <c r="AJ891">
        <v>0</v>
      </c>
      <c r="AL891">
        <v>5</v>
      </c>
      <c r="AM891">
        <v>32</v>
      </c>
      <c r="AN891">
        <v>18</v>
      </c>
      <c r="AO891" s="3">
        <v>40859</v>
      </c>
      <c r="AP891" s="3">
        <v>41870</v>
      </c>
      <c r="AQ891" t="s">
        <v>239</v>
      </c>
      <c r="AR891" t="s">
        <v>2033</v>
      </c>
    </row>
    <row r="892" spans="1:44" hidden="1" x14ac:dyDescent="0.3">
      <c r="A892" t="b">
        <f>AND($H892="Heat Pump",$K892&lt;=Summary!$B$3)</f>
        <v>0</v>
      </c>
      <c r="B892">
        <v>2239246</v>
      </c>
      <c r="C892" t="s">
        <v>1930</v>
      </c>
      <c r="D892" t="s">
        <v>75</v>
      </c>
      <c r="E892" t="s">
        <v>2025</v>
      </c>
      <c r="F892" t="s">
        <v>2034</v>
      </c>
      <c r="H892" t="s">
        <v>284</v>
      </c>
      <c r="L892">
        <v>55</v>
      </c>
      <c r="M892">
        <v>0</v>
      </c>
      <c r="N892">
        <v>13</v>
      </c>
      <c r="O892">
        <v>0</v>
      </c>
      <c r="P892">
        <v>0</v>
      </c>
      <c r="R892">
        <v>240</v>
      </c>
      <c r="T892">
        <v>0</v>
      </c>
      <c r="AB892" t="s">
        <v>291</v>
      </c>
      <c r="AC892" t="s">
        <v>286</v>
      </c>
      <c r="AD892">
        <v>32</v>
      </c>
      <c r="AE892">
        <v>1.9</v>
      </c>
      <c r="AF892">
        <v>-30</v>
      </c>
      <c r="AG892">
        <v>80</v>
      </c>
      <c r="AH892" t="s">
        <v>287</v>
      </c>
      <c r="AI892">
        <v>0</v>
      </c>
      <c r="AJ892">
        <v>4.5</v>
      </c>
      <c r="AL892">
        <v>0</v>
      </c>
      <c r="AM892">
        <v>0</v>
      </c>
      <c r="AN892">
        <v>0</v>
      </c>
      <c r="AO892" s="3">
        <v>40859</v>
      </c>
      <c r="AP892" s="3">
        <v>41870</v>
      </c>
      <c r="AQ892" t="s">
        <v>239</v>
      </c>
      <c r="AR892" t="s">
        <v>2035</v>
      </c>
    </row>
    <row r="893" spans="1:44" hidden="1" x14ac:dyDescent="0.3">
      <c r="A893" t="b">
        <f>AND($H893="Heat Pump",$K893&lt;=Summary!$B$3)</f>
        <v>0</v>
      </c>
      <c r="B893">
        <v>2239245</v>
      </c>
      <c r="C893" t="s">
        <v>1930</v>
      </c>
      <c r="D893" t="s">
        <v>75</v>
      </c>
      <c r="E893" t="s">
        <v>2025</v>
      </c>
      <c r="F893" t="s">
        <v>2036</v>
      </c>
      <c r="H893" t="s">
        <v>284</v>
      </c>
      <c r="L893">
        <v>55</v>
      </c>
      <c r="M893">
        <v>0</v>
      </c>
      <c r="N893">
        <v>13</v>
      </c>
      <c r="O893">
        <v>0</v>
      </c>
      <c r="P893">
        <v>0</v>
      </c>
      <c r="R893">
        <v>240</v>
      </c>
      <c r="T893">
        <v>0</v>
      </c>
      <c r="AB893" t="s">
        <v>291</v>
      </c>
      <c r="AC893" t="s">
        <v>286</v>
      </c>
      <c r="AD893">
        <v>40</v>
      </c>
      <c r="AE893">
        <v>2.2000000000000002</v>
      </c>
      <c r="AF893">
        <v>-30</v>
      </c>
      <c r="AG893">
        <v>80</v>
      </c>
      <c r="AH893" t="s">
        <v>287</v>
      </c>
      <c r="AI893">
        <v>50</v>
      </c>
      <c r="AJ893">
        <v>4.5</v>
      </c>
      <c r="AL893">
        <v>0</v>
      </c>
      <c r="AM893">
        <v>0</v>
      </c>
      <c r="AN893">
        <v>0</v>
      </c>
      <c r="AO893" s="3">
        <v>40859</v>
      </c>
      <c r="AP893" s="3">
        <v>41870</v>
      </c>
      <c r="AQ893" t="s">
        <v>239</v>
      </c>
      <c r="AR893" t="s">
        <v>2037</v>
      </c>
    </row>
    <row r="894" spans="1:44" hidden="1" x14ac:dyDescent="0.3">
      <c r="A894" t="b">
        <f>AND($H894="Heat Pump",$K894&lt;=Summary!$B$3)</f>
        <v>0</v>
      </c>
      <c r="B894">
        <v>2239159</v>
      </c>
      <c r="C894" t="s">
        <v>1930</v>
      </c>
      <c r="D894" t="s">
        <v>75</v>
      </c>
      <c r="E894" t="s">
        <v>2025</v>
      </c>
      <c r="F894" t="s">
        <v>2038</v>
      </c>
      <c r="H894" t="s">
        <v>294</v>
      </c>
      <c r="I894" t="s">
        <v>214</v>
      </c>
      <c r="J894" t="s">
        <v>2031</v>
      </c>
      <c r="L894">
        <v>0</v>
      </c>
      <c r="M894">
        <v>33</v>
      </c>
      <c r="N894">
        <v>0</v>
      </c>
      <c r="O894">
        <v>2</v>
      </c>
      <c r="P894">
        <v>3</v>
      </c>
      <c r="R894">
        <v>0</v>
      </c>
      <c r="T894">
        <v>170</v>
      </c>
      <c r="AB894" t="s">
        <v>291</v>
      </c>
      <c r="AC894" t="s">
        <v>286</v>
      </c>
      <c r="AD894">
        <v>40</v>
      </c>
      <c r="AE894">
        <v>1.7</v>
      </c>
      <c r="AF894">
        <v>-30</v>
      </c>
      <c r="AG894">
        <v>80</v>
      </c>
      <c r="AH894" t="s">
        <v>2032</v>
      </c>
      <c r="AI894">
        <v>1</v>
      </c>
      <c r="AJ894">
        <v>0</v>
      </c>
      <c r="AL894">
        <v>5</v>
      </c>
      <c r="AM894">
        <v>32</v>
      </c>
      <c r="AN894">
        <v>18</v>
      </c>
      <c r="AO894" s="3">
        <v>40859</v>
      </c>
      <c r="AP894" s="3">
        <v>41870</v>
      </c>
      <c r="AQ894" t="s">
        <v>239</v>
      </c>
      <c r="AR894" t="s">
        <v>2039</v>
      </c>
    </row>
    <row r="895" spans="1:44" hidden="1" x14ac:dyDescent="0.3">
      <c r="A895" t="b">
        <f>AND($H895="Heat Pump",$K895&lt;=Summary!$B$3)</f>
        <v>0</v>
      </c>
      <c r="B895">
        <v>2239156</v>
      </c>
      <c r="C895" t="s">
        <v>1930</v>
      </c>
      <c r="D895" t="s">
        <v>75</v>
      </c>
      <c r="E895" t="s">
        <v>2025</v>
      </c>
      <c r="F895" t="s">
        <v>2040</v>
      </c>
      <c r="H895" t="s">
        <v>294</v>
      </c>
      <c r="I895" t="s">
        <v>214</v>
      </c>
      <c r="L895">
        <v>55</v>
      </c>
      <c r="M895">
        <v>58</v>
      </c>
      <c r="N895">
        <v>13</v>
      </c>
      <c r="O895">
        <v>3</v>
      </c>
      <c r="P895">
        <v>4</v>
      </c>
      <c r="R895">
        <v>0</v>
      </c>
      <c r="T895">
        <v>40</v>
      </c>
      <c r="AB895" t="s">
        <v>291</v>
      </c>
      <c r="AC895" t="s">
        <v>286</v>
      </c>
      <c r="AD895">
        <v>48</v>
      </c>
      <c r="AE895">
        <v>1.2</v>
      </c>
      <c r="AF895">
        <v>-30</v>
      </c>
      <c r="AG895">
        <v>80</v>
      </c>
      <c r="AH895" t="s">
        <v>287</v>
      </c>
      <c r="AI895">
        <v>50</v>
      </c>
      <c r="AJ895">
        <v>0</v>
      </c>
      <c r="AL895">
        <v>0</v>
      </c>
      <c r="AM895">
        <v>0</v>
      </c>
      <c r="AN895">
        <v>0</v>
      </c>
      <c r="AO895" s="3">
        <v>40859</v>
      </c>
      <c r="AP895" s="3">
        <v>41870</v>
      </c>
      <c r="AQ895" t="s">
        <v>239</v>
      </c>
      <c r="AR895" t="s">
        <v>2041</v>
      </c>
    </row>
    <row r="896" spans="1:44" hidden="1" x14ac:dyDescent="0.3">
      <c r="A896" t="b">
        <f>AND($H896="Heat Pump",$K896&lt;=Summary!$B$3)</f>
        <v>0</v>
      </c>
      <c r="B896">
        <v>2239158</v>
      </c>
      <c r="C896" t="s">
        <v>1930</v>
      </c>
      <c r="D896" t="s">
        <v>75</v>
      </c>
      <c r="E896" t="s">
        <v>2025</v>
      </c>
      <c r="F896" t="s">
        <v>2042</v>
      </c>
      <c r="H896" t="s">
        <v>294</v>
      </c>
      <c r="I896" t="s">
        <v>214</v>
      </c>
      <c r="J896" t="s">
        <v>2031</v>
      </c>
      <c r="L896">
        <v>0</v>
      </c>
      <c r="M896">
        <v>33</v>
      </c>
      <c r="N896">
        <v>0</v>
      </c>
      <c r="O896">
        <v>2</v>
      </c>
      <c r="P896">
        <v>3</v>
      </c>
      <c r="R896">
        <v>0</v>
      </c>
      <c r="T896">
        <v>170</v>
      </c>
      <c r="AB896" t="s">
        <v>291</v>
      </c>
      <c r="AC896" t="s">
        <v>286</v>
      </c>
      <c r="AD896">
        <v>48</v>
      </c>
      <c r="AE896">
        <v>1.2</v>
      </c>
      <c r="AF896">
        <v>-30</v>
      </c>
      <c r="AG896">
        <v>80</v>
      </c>
      <c r="AH896" t="s">
        <v>2032</v>
      </c>
      <c r="AI896">
        <v>1</v>
      </c>
      <c r="AJ896">
        <v>0</v>
      </c>
      <c r="AL896">
        <v>5</v>
      </c>
      <c r="AM896">
        <v>32</v>
      </c>
      <c r="AN896">
        <v>18</v>
      </c>
      <c r="AO896" s="3">
        <v>40859</v>
      </c>
      <c r="AP896" s="3">
        <v>41870</v>
      </c>
      <c r="AQ896" t="s">
        <v>239</v>
      </c>
      <c r="AR896" t="s">
        <v>2043</v>
      </c>
    </row>
    <row r="897" spans="1:44" hidden="1" x14ac:dyDescent="0.3">
      <c r="A897" t="b">
        <f>AND($H897="Heat Pump",$K897&lt;=Summary!$B$3)</f>
        <v>0</v>
      </c>
      <c r="B897">
        <v>2317261</v>
      </c>
      <c r="C897" t="s">
        <v>1930</v>
      </c>
      <c r="D897" t="s">
        <v>75</v>
      </c>
      <c r="E897" t="s">
        <v>2044</v>
      </c>
      <c r="F897" t="s">
        <v>2044</v>
      </c>
      <c r="H897" t="s">
        <v>213</v>
      </c>
      <c r="I897" t="s">
        <v>214</v>
      </c>
      <c r="K897">
        <v>0</v>
      </c>
      <c r="O897">
        <v>3</v>
      </c>
      <c r="P897">
        <v>3</v>
      </c>
      <c r="T897">
        <v>157000</v>
      </c>
      <c r="U897">
        <v>0.93</v>
      </c>
      <c r="V897">
        <v>182</v>
      </c>
      <c r="Y897">
        <v>4.5</v>
      </c>
      <c r="Z897">
        <v>4.5</v>
      </c>
      <c r="AA897">
        <v>96</v>
      </c>
      <c r="AL897">
        <v>10</v>
      </c>
      <c r="AM897">
        <v>28</v>
      </c>
      <c r="AN897">
        <v>19</v>
      </c>
      <c r="AO897" s="3">
        <v>42821</v>
      </c>
      <c r="AP897" s="3">
        <v>43220</v>
      </c>
      <c r="AQ897" t="s">
        <v>239</v>
      </c>
      <c r="AR897" t="s">
        <v>2045</v>
      </c>
    </row>
    <row r="898" spans="1:44" hidden="1" x14ac:dyDescent="0.3">
      <c r="A898" t="b">
        <f>AND($H898="Heat Pump",$K898&lt;=Summary!$B$3)</f>
        <v>0</v>
      </c>
      <c r="B898">
        <v>2358508</v>
      </c>
      <c r="C898" t="s">
        <v>1930</v>
      </c>
      <c r="D898" t="s">
        <v>75</v>
      </c>
      <c r="E898" t="s">
        <v>1932</v>
      </c>
      <c r="F898" t="s">
        <v>1932</v>
      </c>
      <c r="H898" t="s">
        <v>213</v>
      </c>
      <c r="I898" t="s">
        <v>214</v>
      </c>
      <c r="O898">
        <v>2</v>
      </c>
      <c r="P898">
        <v>10</v>
      </c>
      <c r="T898">
        <v>157000</v>
      </c>
      <c r="U898">
        <v>0.93</v>
      </c>
      <c r="V898">
        <v>182</v>
      </c>
      <c r="Y898">
        <v>4.5</v>
      </c>
      <c r="Z898">
        <v>4.5</v>
      </c>
      <c r="AL898">
        <v>9.8000000000000007</v>
      </c>
      <c r="AM898">
        <v>27.5</v>
      </c>
      <c r="AN898">
        <v>18.5</v>
      </c>
      <c r="AO898" s="3">
        <v>43193</v>
      </c>
      <c r="AP898" s="3">
        <v>43945</v>
      </c>
      <c r="AQ898" t="s">
        <v>239</v>
      </c>
      <c r="AR898" t="s">
        <v>2046</v>
      </c>
    </row>
    <row r="899" spans="1:44" hidden="1" x14ac:dyDescent="0.3">
      <c r="A899" t="b">
        <f>AND($H899="Heat Pump",$K899&lt;=Summary!$B$3)</f>
        <v>0</v>
      </c>
      <c r="B899">
        <v>2317674</v>
      </c>
      <c r="C899" t="s">
        <v>1395</v>
      </c>
      <c r="D899" t="s">
        <v>1396</v>
      </c>
      <c r="E899" t="s">
        <v>1779</v>
      </c>
      <c r="F899" t="s">
        <v>1779</v>
      </c>
      <c r="H899" t="s">
        <v>238</v>
      </c>
      <c r="I899" t="s">
        <v>214</v>
      </c>
      <c r="K899">
        <v>48</v>
      </c>
      <c r="L899">
        <v>50</v>
      </c>
      <c r="M899">
        <v>67</v>
      </c>
      <c r="N899">
        <v>18</v>
      </c>
      <c r="O899">
        <v>2</v>
      </c>
      <c r="T899">
        <v>40000</v>
      </c>
      <c r="U899">
        <v>0.67</v>
      </c>
      <c r="V899">
        <v>214</v>
      </c>
      <c r="X899">
        <v>71</v>
      </c>
      <c r="AA899">
        <v>79</v>
      </c>
      <c r="AO899" s="3">
        <v>42110</v>
      </c>
      <c r="AP899" s="3">
        <v>43787</v>
      </c>
      <c r="AQ899" t="s">
        <v>239</v>
      </c>
      <c r="AR899" t="s">
        <v>2047</v>
      </c>
    </row>
    <row r="900" spans="1:44" hidden="1" x14ac:dyDescent="0.3">
      <c r="A900" t="b">
        <f>AND($H900="Heat Pump",$K900&lt;=Summary!$B$3)</f>
        <v>0</v>
      </c>
      <c r="B900">
        <v>2354348</v>
      </c>
      <c r="C900" t="s">
        <v>1395</v>
      </c>
      <c r="D900" t="s">
        <v>1396</v>
      </c>
      <c r="E900" t="s">
        <v>1433</v>
      </c>
      <c r="F900" t="s">
        <v>1781</v>
      </c>
      <c r="H900" t="s">
        <v>238</v>
      </c>
      <c r="I900" t="s">
        <v>214</v>
      </c>
      <c r="K900">
        <v>48</v>
      </c>
      <c r="L900">
        <v>57.6</v>
      </c>
      <c r="M900">
        <v>64.8</v>
      </c>
      <c r="N900">
        <v>22</v>
      </c>
      <c r="O900">
        <v>2</v>
      </c>
      <c r="P900">
        <v>3</v>
      </c>
      <c r="T900">
        <v>40000</v>
      </c>
      <c r="U900">
        <v>0.72</v>
      </c>
      <c r="V900">
        <v>231</v>
      </c>
      <c r="X900">
        <v>75</v>
      </c>
      <c r="AA900">
        <v>80</v>
      </c>
      <c r="AO900" s="3">
        <v>43850</v>
      </c>
      <c r="AP900" s="3">
        <v>43864</v>
      </c>
      <c r="AQ900" t="s">
        <v>215</v>
      </c>
      <c r="AR900" t="s">
        <v>2048</v>
      </c>
    </row>
    <row r="901" spans="1:44" hidden="1" x14ac:dyDescent="0.3">
      <c r="A901" t="b">
        <f>AND($H901="Heat Pump",$K901&lt;=Summary!$B$3)</f>
        <v>0</v>
      </c>
      <c r="B901">
        <v>2323699</v>
      </c>
      <c r="C901" t="s">
        <v>2049</v>
      </c>
      <c r="D901" t="s">
        <v>311</v>
      </c>
      <c r="E901" t="s">
        <v>227</v>
      </c>
      <c r="F901" t="s">
        <v>2050</v>
      </c>
      <c r="H901" t="s">
        <v>224</v>
      </c>
      <c r="I901" t="s">
        <v>225</v>
      </c>
      <c r="K901">
        <v>49</v>
      </c>
      <c r="L901">
        <v>69</v>
      </c>
      <c r="N901">
        <v>22</v>
      </c>
      <c r="Q901">
        <v>4.5</v>
      </c>
      <c r="R901">
        <v>240</v>
      </c>
      <c r="S901">
        <v>1500</v>
      </c>
      <c r="T901">
        <v>0</v>
      </c>
      <c r="U901">
        <v>2.8</v>
      </c>
      <c r="X901">
        <v>66</v>
      </c>
      <c r="AA901">
        <v>100</v>
      </c>
      <c r="AO901" s="3">
        <v>42460</v>
      </c>
      <c r="AP901" s="3">
        <v>43565</v>
      </c>
      <c r="AQ901" t="s">
        <v>239</v>
      </c>
      <c r="AR901" t="s">
        <v>2051</v>
      </c>
    </row>
    <row r="902" spans="1:44" hidden="1" x14ac:dyDescent="0.3">
      <c r="A902" t="b">
        <f>AND($H902="Heat Pump",$K902&lt;=Summary!$B$3)</f>
        <v>0</v>
      </c>
      <c r="B902">
        <v>2340581</v>
      </c>
      <c r="C902" t="s">
        <v>2049</v>
      </c>
      <c r="D902" t="s">
        <v>311</v>
      </c>
      <c r="E902" t="s">
        <v>2052</v>
      </c>
      <c r="F902" t="s">
        <v>2053</v>
      </c>
      <c r="H902" t="s">
        <v>238</v>
      </c>
      <c r="I902" t="s">
        <v>314</v>
      </c>
      <c r="J902" t="s">
        <v>254</v>
      </c>
      <c r="K902">
        <v>40</v>
      </c>
      <c r="L902">
        <v>51</v>
      </c>
      <c r="M902">
        <v>68</v>
      </c>
      <c r="N902">
        <v>16</v>
      </c>
      <c r="O902">
        <v>3</v>
      </c>
      <c r="T902">
        <v>40000000</v>
      </c>
      <c r="U902">
        <v>0.71</v>
      </c>
      <c r="V902">
        <v>236</v>
      </c>
      <c r="X902">
        <v>77</v>
      </c>
      <c r="AA902">
        <v>0.8</v>
      </c>
      <c r="AO902" s="3">
        <v>43631</v>
      </c>
      <c r="AP902" s="3">
        <v>43641</v>
      </c>
      <c r="AQ902" t="s">
        <v>215</v>
      </c>
      <c r="AR902" t="s">
        <v>2054</v>
      </c>
    </row>
    <row r="903" spans="1:44" hidden="1" x14ac:dyDescent="0.3">
      <c r="A903" t="b">
        <f>AND($H903="Heat Pump",$K903&lt;=Summary!$B$3)</f>
        <v>0</v>
      </c>
      <c r="B903">
        <v>2340583</v>
      </c>
      <c r="C903" t="s">
        <v>2049</v>
      </c>
      <c r="D903" t="s">
        <v>311</v>
      </c>
      <c r="E903" t="s">
        <v>2055</v>
      </c>
      <c r="F903" t="s">
        <v>2056</v>
      </c>
      <c r="H903" t="s">
        <v>238</v>
      </c>
      <c r="I903" t="s">
        <v>314</v>
      </c>
      <c r="J903" t="s">
        <v>254</v>
      </c>
      <c r="K903">
        <v>50</v>
      </c>
      <c r="L903">
        <v>41.7</v>
      </c>
      <c r="M903">
        <v>53.3</v>
      </c>
      <c r="N903">
        <v>20</v>
      </c>
      <c r="O903">
        <v>3</v>
      </c>
      <c r="T903">
        <v>40000000</v>
      </c>
      <c r="U903">
        <v>0.69</v>
      </c>
      <c r="V903">
        <v>245</v>
      </c>
      <c r="X903">
        <v>77</v>
      </c>
      <c r="AA903">
        <v>0.8</v>
      </c>
      <c r="AO903" s="3">
        <v>43631</v>
      </c>
      <c r="AP903" s="3">
        <v>43641</v>
      </c>
      <c r="AQ903" t="s">
        <v>215</v>
      </c>
      <c r="AR903" t="s">
        <v>2057</v>
      </c>
    </row>
    <row r="904" spans="1:44" hidden="1" x14ac:dyDescent="0.3">
      <c r="A904" t="b">
        <f>AND($H904="Heat Pump",$K904&lt;=Summary!$B$3)</f>
        <v>0</v>
      </c>
      <c r="B904">
        <v>2340582</v>
      </c>
      <c r="C904" t="s">
        <v>2049</v>
      </c>
      <c r="D904" t="s">
        <v>311</v>
      </c>
      <c r="E904" t="s">
        <v>2058</v>
      </c>
      <c r="F904" t="s">
        <v>2059</v>
      </c>
      <c r="H904" t="s">
        <v>238</v>
      </c>
      <c r="I904" t="s">
        <v>314</v>
      </c>
      <c r="J904" t="s">
        <v>254</v>
      </c>
      <c r="K904">
        <v>50</v>
      </c>
      <c r="L904">
        <v>46.6</v>
      </c>
      <c r="M904">
        <v>66.5</v>
      </c>
      <c r="N904">
        <v>18</v>
      </c>
      <c r="O904">
        <v>3</v>
      </c>
      <c r="T904">
        <v>40000000</v>
      </c>
      <c r="U904">
        <v>0.7</v>
      </c>
      <c r="V904">
        <v>237</v>
      </c>
      <c r="X904">
        <v>79</v>
      </c>
      <c r="AA904">
        <v>0.79</v>
      </c>
      <c r="AO904" s="3">
        <v>43631</v>
      </c>
      <c r="AP904" s="3">
        <v>43641</v>
      </c>
      <c r="AQ904" t="s">
        <v>215</v>
      </c>
      <c r="AR904" t="s">
        <v>2060</v>
      </c>
    </row>
    <row r="905" spans="1:44" hidden="1" x14ac:dyDescent="0.3">
      <c r="A905" t="b">
        <f>AND($H905="Heat Pump",$K905&lt;=Summary!$B$3)</f>
        <v>0</v>
      </c>
      <c r="B905">
        <v>2316425</v>
      </c>
      <c r="C905" t="s">
        <v>2061</v>
      </c>
      <c r="D905" t="s">
        <v>2062</v>
      </c>
      <c r="E905" t="s">
        <v>227</v>
      </c>
      <c r="F905" t="s">
        <v>2063</v>
      </c>
      <c r="H905" t="s">
        <v>224</v>
      </c>
      <c r="I905" t="s">
        <v>225</v>
      </c>
      <c r="K905">
        <v>49</v>
      </c>
      <c r="L905">
        <v>69</v>
      </c>
      <c r="N905">
        <v>22</v>
      </c>
      <c r="Q905">
        <v>4.5</v>
      </c>
      <c r="R905">
        <v>240</v>
      </c>
      <c r="S905">
        <v>1500</v>
      </c>
      <c r="T905">
        <v>0</v>
      </c>
      <c r="U905">
        <v>2.8</v>
      </c>
      <c r="X905">
        <v>66</v>
      </c>
      <c r="AA905">
        <v>100</v>
      </c>
      <c r="AO905" s="3">
        <v>42379</v>
      </c>
      <c r="AP905" s="3">
        <v>43565</v>
      </c>
      <c r="AQ905" t="s">
        <v>215</v>
      </c>
      <c r="AR905" t="s">
        <v>2064</v>
      </c>
    </row>
    <row r="906" spans="1:44" hidden="1" x14ac:dyDescent="0.3">
      <c r="A906" t="b">
        <f>AND($H906="Heat Pump",$K906&lt;=Summary!$B$3)</f>
        <v>0</v>
      </c>
      <c r="B906">
        <v>2316426</v>
      </c>
      <c r="C906" t="s">
        <v>2061</v>
      </c>
      <c r="D906" t="s">
        <v>2065</v>
      </c>
      <c r="E906" t="s">
        <v>227</v>
      </c>
      <c r="F906" t="s">
        <v>2063</v>
      </c>
      <c r="H906" t="s">
        <v>224</v>
      </c>
      <c r="I906" t="s">
        <v>225</v>
      </c>
      <c r="K906">
        <v>49</v>
      </c>
      <c r="L906">
        <v>69</v>
      </c>
      <c r="N906">
        <v>22</v>
      </c>
      <c r="Q906">
        <v>4.5</v>
      </c>
      <c r="R906">
        <v>240</v>
      </c>
      <c r="S906">
        <v>1500</v>
      </c>
      <c r="T906">
        <v>0</v>
      </c>
      <c r="U906">
        <v>2.8</v>
      </c>
      <c r="X906">
        <v>66</v>
      </c>
      <c r="AA906">
        <v>100</v>
      </c>
      <c r="AO906" s="3">
        <v>42379</v>
      </c>
      <c r="AP906" s="3">
        <v>43565</v>
      </c>
      <c r="AQ906" t="s">
        <v>215</v>
      </c>
      <c r="AR906" t="s">
        <v>2066</v>
      </c>
    </row>
    <row r="907" spans="1:44" hidden="1" x14ac:dyDescent="0.3">
      <c r="A907" t="b">
        <f>AND($H907="Heat Pump",$K907&lt;=Summary!$B$3)</f>
        <v>0</v>
      </c>
      <c r="B907">
        <v>2351359</v>
      </c>
      <c r="C907" t="s">
        <v>2067</v>
      </c>
      <c r="D907" t="s">
        <v>2068</v>
      </c>
      <c r="E907" t="s">
        <v>2068</v>
      </c>
      <c r="F907" t="s">
        <v>2069</v>
      </c>
      <c r="H907" t="s">
        <v>294</v>
      </c>
      <c r="I907" t="s">
        <v>214</v>
      </c>
      <c r="T907">
        <v>0</v>
      </c>
      <c r="AB907" t="s">
        <v>2070</v>
      </c>
      <c r="AC907" t="s">
        <v>2071</v>
      </c>
      <c r="AD907">
        <v>26</v>
      </c>
      <c r="AE907">
        <v>1.2</v>
      </c>
      <c r="AF907">
        <v>19</v>
      </c>
      <c r="AG907">
        <v>51</v>
      </c>
      <c r="AH907" t="s">
        <v>2032</v>
      </c>
      <c r="AI907">
        <v>0</v>
      </c>
      <c r="AO907" s="3">
        <v>43585</v>
      </c>
      <c r="AP907" s="3">
        <v>43812</v>
      </c>
      <c r="AQ907" t="s">
        <v>215</v>
      </c>
      <c r="AR907" t="s">
        <v>2072</v>
      </c>
    </row>
    <row r="908" spans="1:44" hidden="1" x14ac:dyDescent="0.3">
      <c r="A908" t="b">
        <f>AND($H908="Heat Pump",$K908&lt;=Summary!$B$3)</f>
        <v>0</v>
      </c>
      <c r="B908">
        <v>2331319</v>
      </c>
      <c r="C908" t="s">
        <v>2073</v>
      </c>
      <c r="D908" t="s">
        <v>2074</v>
      </c>
      <c r="E908" t="s">
        <v>2075</v>
      </c>
      <c r="F908" t="s">
        <v>2075</v>
      </c>
      <c r="H908" t="s">
        <v>238</v>
      </c>
      <c r="I908" t="s">
        <v>214</v>
      </c>
      <c r="J908" t="s">
        <v>2031</v>
      </c>
      <c r="K908">
        <v>40</v>
      </c>
      <c r="L908">
        <v>48.3</v>
      </c>
      <c r="M908">
        <v>54.8</v>
      </c>
      <c r="N908">
        <v>20.5</v>
      </c>
      <c r="O908">
        <v>3</v>
      </c>
      <c r="P908">
        <v>4</v>
      </c>
      <c r="T908">
        <v>38000</v>
      </c>
      <c r="AA908">
        <v>0.77</v>
      </c>
      <c r="AO908" s="3">
        <v>41533</v>
      </c>
      <c r="AP908" s="3">
        <v>43441</v>
      </c>
      <c r="AQ908" t="s">
        <v>255</v>
      </c>
      <c r="AR908" t="s">
        <v>2076</v>
      </c>
    </row>
    <row r="909" spans="1:44" hidden="1" x14ac:dyDescent="0.3">
      <c r="A909" t="b">
        <f>AND($H909="Heat Pump",$K909&lt;=Summary!$B$3)</f>
        <v>0</v>
      </c>
      <c r="B909">
        <v>2331320</v>
      </c>
      <c r="C909" t="s">
        <v>2073</v>
      </c>
      <c r="D909" t="s">
        <v>2074</v>
      </c>
      <c r="E909" t="s">
        <v>2077</v>
      </c>
      <c r="F909" t="s">
        <v>2077</v>
      </c>
      <c r="H909" t="s">
        <v>238</v>
      </c>
      <c r="I909" t="s">
        <v>218</v>
      </c>
      <c r="J909" t="s">
        <v>254</v>
      </c>
      <c r="K909">
        <v>40</v>
      </c>
      <c r="L909">
        <v>48.3</v>
      </c>
      <c r="M909">
        <v>58.5</v>
      </c>
      <c r="N909">
        <v>22</v>
      </c>
      <c r="O909">
        <v>2</v>
      </c>
      <c r="P909">
        <v>3</v>
      </c>
      <c r="T909">
        <v>38000</v>
      </c>
      <c r="AA909">
        <v>0.79</v>
      </c>
      <c r="AO909" s="3">
        <v>42453</v>
      </c>
      <c r="AP909" s="3">
        <v>43441</v>
      </c>
      <c r="AQ909" t="s">
        <v>255</v>
      </c>
      <c r="AR909" t="s">
        <v>2078</v>
      </c>
    </row>
    <row r="910" spans="1:44" hidden="1" x14ac:dyDescent="0.3">
      <c r="A910" t="b">
        <f>AND($H910="Heat Pump",$K910&lt;=Summary!$B$3)</f>
        <v>0</v>
      </c>
      <c r="B910">
        <v>2331321</v>
      </c>
      <c r="C910" t="s">
        <v>2073</v>
      </c>
      <c r="D910" t="s">
        <v>2074</v>
      </c>
      <c r="E910" t="s">
        <v>2079</v>
      </c>
      <c r="F910" t="s">
        <v>2079</v>
      </c>
      <c r="H910" t="s">
        <v>238</v>
      </c>
      <c r="I910" t="s">
        <v>214</v>
      </c>
      <c r="J910" t="s">
        <v>622</v>
      </c>
      <c r="K910">
        <v>40</v>
      </c>
      <c r="L910">
        <v>60</v>
      </c>
      <c r="M910">
        <v>69.8</v>
      </c>
      <c r="N910">
        <v>20</v>
      </c>
      <c r="O910">
        <v>2</v>
      </c>
      <c r="P910">
        <v>3</v>
      </c>
      <c r="T910">
        <v>38000</v>
      </c>
      <c r="AA910">
        <v>0.77</v>
      </c>
      <c r="AO910" s="3">
        <v>42453</v>
      </c>
      <c r="AP910" s="3">
        <v>43441</v>
      </c>
      <c r="AQ910" t="s">
        <v>255</v>
      </c>
      <c r="AR910" t="s">
        <v>2080</v>
      </c>
    </row>
    <row r="911" spans="1:44" hidden="1" x14ac:dyDescent="0.3">
      <c r="A911" t="b">
        <f>AND($H911="Heat Pump",$K911&lt;=Summary!$B$3)</f>
        <v>0</v>
      </c>
      <c r="B911">
        <v>2331322</v>
      </c>
      <c r="C911" t="s">
        <v>2073</v>
      </c>
      <c r="D911" t="s">
        <v>2074</v>
      </c>
      <c r="E911" t="s">
        <v>2081</v>
      </c>
      <c r="F911" t="s">
        <v>2081</v>
      </c>
      <c r="H911" t="s">
        <v>238</v>
      </c>
      <c r="I911" t="s">
        <v>214</v>
      </c>
      <c r="J911" t="s">
        <v>254</v>
      </c>
      <c r="K911">
        <v>40</v>
      </c>
      <c r="L911">
        <v>48.3</v>
      </c>
      <c r="M911">
        <v>58.5</v>
      </c>
      <c r="N911">
        <v>22</v>
      </c>
      <c r="O911">
        <v>2</v>
      </c>
      <c r="P911">
        <v>3</v>
      </c>
      <c r="T911">
        <v>40000</v>
      </c>
      <c r="AA911">
        <v>0.78</v>
      </c>
      <c r="AO911" s="3">
        <v>42453</v>
      </c>
      <c r="AP911" s="3">
        <v>43441</v>
      </c>
      <c r="AQ911" t="s">
        <v>255</v>
      </c>
      <c r="AR911" t="s">
        <v>2082</v>
      </c>
    </row>
    <row r="912" spans="1:44" hidden="1" x14ac:dyDescent="0.3">
      <c r="A912" t="b">
        <f>AND($H912="Heat Pump",$K912&lt;=Summary!$B$3)</f>
        <v>0</v>
      </c>
      <c r="B912">
        <v>2331323</v>
      </c>
      <c r="C912" t="s">
        <v>2073</v>
      </c>
      <c r="D912" t="s">
        <v>2074</v>
      </c>
      <c r="E912" t="s">
        <v>2083</v>
      </c>
      <c r="F912" t="s">
        <v>2083</v>
      </c>
      <c r="H912" t="s">
        <v>238</v>
      </c>
      <c r="I912" t="s">
        <v>218</v>
      </c>
      <c r="J912" t="s">
        <v>254</v>
      </c>
      <c r="K912">
        <v>50</v>
      </c>
      <c r="L912">
        <v>48.3</v>
      </c>
      <c r="M912">
        <v>58.5</v>
      </c>
      <c r="N912">
        <v>23.5</v>
      </c>
      <c r="O912">
        <v>2</v>
      </c>
      <c r="P912">
        <v>3</v>
      </c>
      <c r="T912">
        <v>38000</v>
      </c>
      <c r="AA912">
        <v>0.79</v>
      </c>
      <c r="AO912" s="3">
        <v>42453</v>
      </c>
      <c r="AP912" s="3">
        <v>43441</v>
      </c>
      <c r="AQ912" t="s">
        <v>255</v>
      </c>
      <c r="AR912" t="s">
        <v>2084</v>
      </c>
    </row>
    <row r="913" spans="1:44" hidden="1" x14ac:dyDescent="0.3">
      <c r="A913" t="b">
        <f>AND($H913="Heat Pump",$K913&lt;=Summary!$B$3)</f>
        <v>0</v>
      </c>
      <c r="B913">
        <v>2331324</v>
      </c>
      <c r="C913" t="s">
        <v>2073</v>
      </c>
      <c r="D913" t="s">
        <v>2074</v>
      </c>
      <c r="E913" t="s">
        <v>2085</v>
      </c>
      <c r="F913" t="s">
        <v>2085</v>
      </c>
      <c r="H913" t="s">
        <v>238</v>
      </c>
      <c r="I913" t="s">
        <v>214</v>
      </c>
      <c r="J913" t="s">
        <v>622</v>
      </c>
      <c r="K913">
        <v>50</v>
      </c>
      <c r="L913">
        <v>58.6</v>
      </c>
      <c r="M913">
        <v>68.5</v>
      </c>
      <c r="N913">
        <v>22</v>
      </c>
      <c r="O913">
        <v>2</v>
      </c>
      <c r="P913">
        <v>3</v>
      </c>
      <c r="T913">
        <v>38000</v>
      </c>
      <c r="AA913">
        <v>0.78</v>
      </c>
      <c r="AO913" s="3">
        <v>42453</v>
      </c>
      <c r="AP913" s="3">
        <v>43441</v>
      </c>
      <c r="AQ913" t="s">
        <v>255</v>
      </c>
      <c r="AR913" t="s">
        <v>2086</v>
      </c>
    </row>
    <row r="914" spans="1:44" hidden="1" x14ac:dyDescent="0.3">
      <c r="A914" t="b">
        <f>AND($H914="Heat Pump",$K914&lt;=Summary!$B$3)</f>
        <v>0</v>
      </c>
      <c r="B914">
        <v>2331325</v>
      </c>
      <c r="C914" t="s">
        <v>2073</v>
      </c>
      <c r="D914" t="s">
        <v>2074</v>
      </c>
      <c r="E914" t="s">
        <v>2087</v>
      </c>
      <c r="F914" t="s">
        <v>2087</v>
      </c>
      <c r="H914" t="s">
        <v>238</v>
      </c>
      <c r="I914" t="s">
        <v>214</v>
      </c>
      <c r="J914" t="s">
        <v>2031</v>
      </c>
      <c r="K914">
        <v>50</v>
      </c>
      <c r="L914">
        <v>48.3</v>
      </c>
      <c r="M914">
        <v>54.8</v>
      </c>
      <c r="N914">
        <v>22.5</v>
      </c>
      <c r="O914">
        <v>3</v>
      </c>
      <c r="P914">
        <v>4</v>
      </c>
      <c r="T914">
        <v>40000</v>
      </c>
      <c r="AA914">
        <v>0.77</v>
      </c>
      <c r="AO914" s="3">
        <v>41533</v>
      </c>
      <c r="AP914" s="3">
        <v>43441</v>
      </c>
      <c r="AQ914" t="s">
        <v>255</v>
      </c>
      <c r="AR914" t="s">
        <v>2088</v>
      </c>
    </row>
    <row r="915" spans="1:44" hidden="1" x14ac:dyDescent="0.3">
      <c r="A915" t="b">
        <f>AND($H915="Heat Pump",$K915&lt;=Summary!$B$3)</f>
        <v>0</v>
      </c>
      <c r="B915">
        <v>2331326</v>
      </c>
      <c r="C915" t="s">
        <v>2073</v>
      </c>
      <c r="D915" t="s">
        <v>2074</v>
      </c>
      <c r="E915" t="s">
        <v>2089</v>
      </c>
      <c r="F915" t="s">
        <v>2089</v>
      </c>
      <c r="H915" t="s">
        <v>238</v>
      </c>
      <c r="I915" t="s">
        <v>214</v>
      </c>
      <c r="J915" t="s">
        <v>254</v>
      </c>
      <c r="K915">
        <v>50</v>
      </c>
      <c r="L915">
        <v>48.3</v>
      </c>
      <c r="M915">
        <v>58.5</v>
      </c>
      <c r="N915">
        <v>23.5</v>
      </c>
      <c r="O915">
        <v>2</v>
      </c>
      <c r="P915">
        <v>3</v>
      </c>
      <c r="T915">
        <v>40000</v>
      </c>
      <c r="AA915">
        <v>0.78</v>
      </c>
      <c r="AO915" s="3">
        <v>42453</v>
      </c>
      <c r="AP915" s="3">
        <v>43441</v>
      </c>
      <c r="AQ915" t="s">
        <v>255</v>
      </c>
      <c r="AR915" t="s">
        <v>2090</v>
      </c>
    </row>
    <row r="916" spans="1:44" hidden="1" x14ac:dyDescent="0.3">
      <c r="A916" t="b">
        <f>AND($H916="Heat Pump",$K916&lt;=Summary!$B$3)</f>
        <v>0</v>
      </c>
      <c r="B916">
        <v>2331327</v>
      </c>
      <c r="C916" t="s">
        <v>2073</v>
      </c>
      <c r="D916" t="s">
        <v>2074</v>
      </c>
      <c r="E916" t="s">
        <v>2091</v>
      </c>
      <c r="F916" t="s">
        <v>2091</v>
      </c>
      <c r="H916" t="s">
        <v>238</v>
      </c>
      <c r="I916" t="s">
        <v>218</v>
      </c>
      <c r="J916" t="s">
        <v>254</v>
      </c>
      <c r="K916">
        <v>50</v>
      </c>
      <c r="L916">
        <v>50.8</v>
      </c>
      <c r="M916">
        <v>60.7</v>
      </c>
      <c r="N916">
        <v>24</v>
      </c>
      <c r="O916">
        <v>3</v>
      </c>
      <c r="P916">
        <v>4</v>
      </c>
      <c r="T916">
        <v>58000</v>
      </c>
      <c r="AA916">
        <v>0.81</v>
      </c>
      <c r="AO916" s="3">
        <v>42156</v>
      </c>
      <c r="AP916" s="3">
        <v>43441</v>
      </c>
      <c r="AQ916" t="s">
        <v>255</v>
      </c>
      <c r="AR916" t="s">
        <v>2092</v>
      </c>
    </row>
    <row r="917" spans="1:44" hidden="1" x14ac:dyDescent="0.3">
      <c r="A917" t="b">
        <f>AND($H917="Heat Pump",$K917&lt;=Summary!$B$3)</f>
        <v>0</v>
      </c>
      <c r="B917">
        <v>2331328</v>
      </c>
      <c r="C917" t="s">
        <v>2073</v>
      </c>
      <c r="D917" t="s">
        <v>2074</v>
      </c>
      <c r="E917" t="s">
        <v>2093</v>
      </c>
      <c r="F917" t="s">
        <v>2093</v>
      </c>
      <c r="H917" t="s">
        <v>238</v>
      </c>
      <c r="I917" t="s">
        <v>214</v>
      </c>
      <c r="J917" t="s">
        <v>622</v>
      </c>
      <c r="K917">
        <v>50</v>
      </c>
      <c r="L917">
        <v>53.1</v>
      </c>
      <c r="M917">
        <v>63.2</v>
      </c>
      <c r="N917">
        <v>24</v>
      </c>
      <c r="O917">
        <v>3</v>
      </c>
      <c r="P917">
        <v>4</v>
      </c>
      <c r="T917">
        <v>62000</v>
      </c>
      <c r="AA917">
        <v>0.79</v>
      </c>
      <c r="AO917" s="3">
        <v>42248</v>
      </c>
      <c r="AP917" s="3">
        <v>43441</v>
      </c>
      <c r="AQ917" t="s">
        <v>255</v>
      </c>
      <c r="AR917" t="s">
        <v>2094</v>
      </c>
    </row>
    <row r="918" spans="1:44" hidden="1" x14ac:dyDescent="0.3">
      <c r="A918" t="b">
        <f>AND($H918="Heat Pump",$K918&lt;=Summary!$B$3)</f>
        <v>0</v>
      </c>
      <c r="B918">
        <v>2331329</v>
      </c>
      <c r="C918" t="s">
        <v>2073</v>
      </c>
      <c r="D918" t="s">
        <v>2074</v>
      </c>
      <c r="E918" t="s">
        <v>2095</v>
      </c>
      <c r="F918" t="s">
        <v>2095</v>
      </c>
      <c r="H918" t="s">
        <v>238</v>
      </c>
      <c r="I918" t="s">
        <v>218</v>
      </c>
      <c r="J918" t="s">
        <v>622</v>
      </c>
      <c r="K918">
        <v>50</v>
      </c>
      <c r="L918">
        <v>53.1</v>
      </c>
      <c r="M918">
        <v>63.2</v>
      </c>
      <c r="N918">
        <v>24</v>
      </c>
      <c r="O918">
        <v>3</v>
      </c>
      <c r="P918">
        <v>4</v>
      </c>
      <c r="T918">
        <v>62000</v>
      </c>
      <c r="AA918">
        <v>0.81</v>
      </c>
      <c r="AO918" s="3">
        <v>42248</v>
      </c>
      <c r="AP918" s="3">
        <v>43441</v>
      </c>
      <c r="AQ918" t="s">
        <v>255</v>
      </c>
      <c r="AR918" t="s">
        <v>2096</v>
      </c>
    </row>
    <row r="919" spans="1:44" hidden="1" x14ac:dyDescent="0.3">
      <c r="A919" t="b">
        <f>AND($H919="Heat Pump",$K919&lt;=Summary!$B$3)</f>
        <v>0</v>
      </c>
      <c r="B919">
        <v>2331330</v>
      </c>
      <c r="C919" t="s">
        <v>2073</v>
      </c>
      <c r="D919" t="s">
        <v>2074</v>
      </c>
      <c r="E919" t="s">
        <v>2097</v>
      </c>
      <c r="F919" t="s">
        <v>2097</v>
      </c>
      <c r="H919" t="s">
        <v>238</v>
      </c>
      <c r="I919" t="s">
        <v>214</v>
      </c>
      <c r="J919" t="s">
        <v>254</v>
      </c>
      <c r="K919">
        <v>50</v>
      </c>
      <c r="L919">
        <v>50.8</v>
      </c>
      <c r="M919">
        <v>60.7</v>
      </c>
      <c r="N919">
        <v>24</v>
      </c>
      <c r="O919">
        <v>3</v>
      </c>
      <c r="P919">
        <v>4</v>
      </c>
      <c r="T919">
        <v>62000</v>
      </c>
      <c r="AA919">
        <v>0.8</v>
      </c>
      <c r="AO919" s="3">
        <v>42156</v>
      </c>
      <c r="AP919" s="3">
        <v>43441</v>
      </c>
      <c r="AQ919" t="s">
        <v>255</v>
      </c>
      <c r="AR919" t="s">
        <v>2098</v>
      </c>
    </row>
    <row r="920" spans="1:44" hidden="1" x14ac:dyDescent="0.3">
      <c r="A920" t="b">
        <f>AND($H920="Heat Pump",$K920&lt;=Summary!$B$3)</f>
        <v>0</v>
      </c>
      <c r="B920">
        <v>2316531</v>
      </c>
      <c r="C920" t="s">
        <v>2073</v>
      </c>
      <c r="D920" t="s">
        <v>2099</v>
      </c>
      <c r="E920" t="s">
        <v>227</v>
      </c>
      <c r="F920" t="s">
        <v>2100</v>
      </c>
      <c r="H920" t="s">
        <v>224</v>
      </c>
      <c r="I920" t="s">
        <v>225</v>
      </c>
      <c r="K920">
        <v>49</v>
      </c>
      <c r="L920">
        <v>69</v>
      </c>
      <c r="N920">
        <v>22</v>
      </c>
      <c r="Q920">
        <v>4.5</v>
      </c>
      <c r="R920">
        <v>240</v>
      </c>
      <c r="S920">
        <v>1562</v>
      </c>
      <c r="T920">
        <v>0</v>
      </c>
      <c r="U920">
        <v>2.8</v>
      </c>
      <c r="X920">
        <v>66</v>
      </c>
      <c r="AA920">
        <v>100</v>
      </c>
      <c r="AO920" s="3">
        <v>42379</v>
      </c>
      <c r="AP920" s="3">
        <v>43565</v>
      </c>
      <c r="AQ920" t="s">
        <v>215</v>
      </c>
      <c r="AR920" t="s">
        <v>2101</v>
      </c>
    </row>
    <row r="921" spans="1:44" hidden="1" x14ac:dyDescent="0.3">
      <c r="A921" t="b">
        <f>AND($H921="Heat Pump",$K921&lt;=Summary!$B$3)</f>
        <v>0</v>
      </c>
      <c r="B921">
        <v>2316491</v>
      </c>
      <c r="C921" t="s">
        <v>2073</v>
      </c>
      <c r="D921" t="s">
        <v>2099</v>
      </c>
      <c r="E921" t="s">
        <v>2102</v>
      </c>
      <c r="F921" t="s">
        <v>2102</v>
      </c>
      <c r="H921" t="s">
        <v>238</v>
      </c>
      <c r="I921" t="s">
        <v>214</v>
      </c>
      <c r="K921">
        <v>38</v>
      </c>
      <c r="L921">
        <v>48</v>
      </c>
      <c r="M921">
        <v>55</v>
      </c>
      <c r="N921">
        <v>21</v>
      </c>
      <c r="O921">
        <v>3</v>
      </c>
      <c r="P921">
        <v>4</v>
      </c>
      <c r="T921">
        <v>38000</v>
      </c>
      <c r="U921">
        <v>0.67</v>
      </c>
      <c r="V921">
        <v>219</v>
      </c>
      <c r="X921">
        <v>73</v>
      </c>
      <c r="AA921">
        <v>77</v>
      </c>
      <c r="AO921" s="3">
        <v>41533</v>
      </c>
      <c r="AP921" s="3">
        <v>43229</v>
      </c>
      <c r="AQ921" t="s">
        <v>255</v>
      </c>
      <c r="AR921" t="s">
        <v>2103</v>
      </c>
    </row>
    <row r="922" spans="1:44" hidden="1" x14ac:dyDescent="0.3">
      <c r="A922" t="b">
        <f>AND($H922="Heat Pump",$K922&lt;=Summary!$B$3)</f>
        <v>0</v>
      </c>
      <c r="B922">
        <v>2316490</v>
      </c>
      <c r="C922" t="s">
        <v>2073</v>
      </c>
      <c r="D922" t="s">
        <v>2099</v>
      </c>
      <c r="E922" t="s">
        <v>2104</v>
      </c>
      <c r="F922" t="s">
        <v>2104</v>
      </c>
      <c r="H922" t="s">
        <v>238</v>
      </c>
      <c r="I922" t="s">
        <v>214</v>
      </c>
      <c r="K922">
        <v>38</v>
      </c>
      <c r="L922">
        <v>48</v>
      </c>
      <c r="M922">
        <v>55</v>
      </c>
      <c r="N922">
        <v>21</v>
      </c>
      <c r="O922">
        <v>3</v>
      </c>
      <c r="P922">
        <v>4</v>
      </c>
      <c r="T922">
        <v>38000</v>
      </c>
      <c r="U922">
        <v>0.67</v>
      </c>
      <c r="V922">
        <v>219</v>
      </c>
      <c r="X922">
        <v>73</v>
      </c>
      <c r="AA922">
        <v>77</v>
      </c>
      <c r="AO922" s="3">
        <v>41533</v>
      </c>
      <c r="AP922" s="3">
        <v>43229</v>
      </c>
      <c r="AQ922" t="s">
        <v>239</v>
      </c>
      <c r="AR922" t="s">
        <v>2105</v>
      </c>
    </row>
    <row r="923" spans="1:44" hidden="1" x14ac:dyDescent="0.3">
      <c r="A923" t="b">
        <f>AND($H923="Heat Pump",$K923&lt;=Summary!$B$3)</f>
        <v>0</v>
      </c>
      <c r="B923">
        <v>2316475</v>
      </c>
      <c r="C923" t="s">
        <v>2073</v>
      </c>
      <c r="D923" t="s">
        <v>2099</v>
      </c>
      <c r="E923" t="s">
        <v>2106</v>
      </c>
      <c r="F923" t="s">
        <v>2106</v>
      </c>
      <c r="H923" t="s">
        <v>238</v>
      </c>
      <c r="I923" t="s">
        <v>218</v>
      </c>
      <c r="K923">
        <v>38</v>
      </c>
      <c r="L923">
        <v>48</v>
      </c>
      <c r="M923">
        <v>59</v>
      </c>
      <c r="N923">
        <v>22</v>
      </c>
      <c r="O923">
        <v>2</v>
      </c>
      <c r="P923">
        <v>3</v>
      </c>
      <c r="T923">
        <v>38000</v>
      </c>
      <c r="U923">
        <v>0.72</v>
      </c>
      <c r="V923">
        <v>448</v>
      </c>
      <c r="W923">
        <v>490.15317286649997</v>
      </c>
      <c r="X923">
        <v>82</v>
      </c>
      <c r="AA923">
        <v>79</v>
      </c>
      <c r="AO923" s="3">
        <v>41533</v>
      </c>
      <c r="AP923" s="3">
        <v>43229</v>
      </c>
      <c r="AQ923" t="s">
        <v>255</v>
      </c>
      <c r="AR923" t="s">
        <v>2107</v>
      </c>
    </row>
    <row r="924" spans="1:44" hidden="1" x14ac:dyDescent="0.3">
      <c r="A924" t="b">
        <f>AND($H924="Heat Pump",$K924&lt;=Summary!$B$3)</f>
        <v>0</v>
      </c>
      <c r="B924">
        <v>2316474</v>
      </c>
      <c r="C924" t="s">
        <v>2073</v>
      </c>
      <c r="D924" t="s">
        <v>2099</v>
      </c>
      <c r="E924" t="s">
        <v>2108</v>
      </c>
      <c r="F924" t="s">
        <v>2108</v>
      </c>
      <c r="H924" t="s">
        <v>238</v>
      </c>
      <c r="I924" t="s">
        <v>218</v>
      </c>
      <c r="K924">
        <v>38</v>
      </c>
      <c r="L924">
        <v>48</v>
      </c>
      <c r="M924">
        <v>59</v>
      </c>
      <c r="N924">
        <v>22</v>
      </c>
      <c r="O924">
        <v>2</v>
      </c>
      <c r="P924">
        <v>3</v>
      </c>
      <c r="T924">
        <v>38000</v>
      </c>
      <c r="U924">
        <v>0.72</v>
      </c>
      <c r="V924">
        <v>448</v>
      </c>
      <c r="W924">
        <v>490.15317286649997</v>
      </c>
      <c r="X924">
        <v>82</v>
      </c>
      <c r="AA924">
        <v>79</v>
      </c>
      <c r="AO924" s="3">
        <v>41533</v>
      </c>
      <c r="AP924" s="3">
        <v>43229</v>
      </c>
      <c r="AQ924" t="s">
        <v>239</v>
      </c>
      <c r="AR924" t="s">
        <v>2109</v>
      </c>
    </row>
    <row r="925" spans="1:44" hidden="1" x14ac:dyDescent="0.3">
      <c r="A925" t="b">
        <f>AND($H925="Heat Pump",$K925&lt;=Summary!$B$3)</f>
        <v>0</v>
      </c>
      <c r="B925">
        <v>2316477</v>
      </c>
      <c r="C925" t="s">
        <v>2073</v>
      </c>
      <c r="D925" t="s">
        <v>2099</v>
      </c>
      <c r="E925" t="s">
        <v>2110</v>
      </c>
      <c r="F925" t="s">
        <v>2110</v>
      </c>
      <c r="H925" t="s">
        <v>238</v>
      </c>
      <c r="I925" t="s">
        <v>218</v>
      </c>
      <c r="K925">
        <v>38</v>
      </c>
      <c r="L925">
        <v>48</v>
      </c>
      <c r="M925">
        <v>59</v>
      </c>
      <c r="N925">
        <v>22</v>
      </c>
      <c r="O925">
        <v>2</v>
      </c>
      <c r="P925">
        <v>3</v>
      </c>
      <c r="T925">
        <v>38000</v>
      </c>
      <c r="U925">
        <v>0.72</v>
      </c>
      <c r="V925">
        <v>448</v>
      </c>
      <c r="W925">
        <v>490.15317286649997</v>
      </c>
      <c r="X925">
        <v>82</v>
      </c>
      <c r="AA925">
        <v>79</v>
      </c>
      <c r="AO925" s="3">
        <v>42453</v>
      </c>
      <c r="AP925" s="3">
        <v>43229</v>
      </c>
      <c r="AQ925" t="s">
        <v>255</v>
      </c>
      <c r="AR925" t="s">
        <v>2111</v>
      </c>
    </row>
    <row r="926" spans="1:44" hidden="1" x14ac:dyDescent="0.3">
      <c r="A926" t="b">
        <f>AND($H926="Heat Pump",$K926&lt;=Summary!$B$3)</f>
        <v>0</v>
      </c>
      <c r="B926">
        <v>2316476</v>
      </c>
      <c r="C926" t="s">
        <v>2073</v>
      </c>
      <c r="D926" t="s">
        <v>2099</v>
      </c>
      <c r="E926" t="s">
        <v>2112</v>
      </c>
      <c r="F926" t="s">
        <v>2112</v>
      </c>
      <c r="H926" t="s">
        <v>238</v>
      </c>
      <c r="I926" t="s">
        <v>218</v>
      </c>
      <c r="K926">
        <v>38</v>
      </c>
      <c r="L926">
        <v>48</v>
      </c>
      <c r="M926">
        <v>59</v>
      </c>
      <c r="N926">
        <v>22</v>
      </c>
      <c r="O926">
        <v>2</v>
      </c>
      <c r="P926">
        <v>3</v>
      </c>
      <c r="T926">
        <v>38000</v>
      </c>
      <c r="U926">
        <v>0.72</v>
      </c>
      <c r="V926">
        <v>448</v>
      </c>
      <c r="W926">
        <v>490.15317286649997</v>
      </c>
      <c r="X926">
        <v>82</v>
      </c>
      <c r="AA926">
        <v>79</v>
      </c>
      <c r="AO926" s="3">
        <v>42453</v>
      </c>
      <c r="AP926" s="3">
        <v>43566</v>
      </c>
      <c r="AQ926" t="s">
        <v>239</v>
      </c>
      <c r="AR926" t="s">
        <v>2113</v>
      </c>
    </row>
    <row r="927" spans="1:44" hidden="1" x14ac:dyDescent="0.3">
      <c r="A927" t="b">
        <f>AND($H927="Heat Pump",$K927&lt;=Summary!$B$3)</f>
        <v>0</v>
      </c>
      <c r="B927">
        <v>2316469</v>
      </c>
      <c r="C927" t="s">
        <v>2073</v>
      </c>
      <c r="D927" t="s">
        <v>2099</v>
      </c>
      <c r="E927" t="s">
        <v>2114</v>
      </c>
      <c r="F927" t="s">
        <v>2114</v>
      </c>
      <c r="H927" t="s">
        <v>238</v>
      </c>
      <c r="I927" t="s">
        <v>214</v>
      </c>
      <c r="K927">
        <v>38</v>
      </c>
      <c r="L927">
        <v>60</v>
      </c>
      <c r="M927">
        <v>70</v>
      </c>
      <c r="N927">
        <v>20</v>
      </c>
      <c r="O927">
        <v>2</v>
      </c>
      <c r="P927">
        <v>3</v>
      </c>
      <c r="T927">
        <v>38000</v>
      </c>
      <c r="U927">
        <v>0.7</v>
      </c>
      <c r="V927">
        <v>222</v>
      </c>
      <c r="X927">
        <v>77</v>
      </c>
      <c r="AA927">
        <v>77</v>
      </c>
      <c r="AO927" s="3">
        <v>42453</v>
      </c>
      <c r="AP927" s="3">
        <v>43229</v>
      </c>
      <c r="AQ927" t="s">
        <v>255</v>
      </c>
      <c r="AR927" t="s">
        <v>2115</v>
      </c>
    </row>
    <row r="928" spans="1:44" hidden="1" x14ac:dyDescent="0.3">
      <c r="A928" t="b">
        <f>AND($H928="Heat Pump",$K928&lt;=Summary!$B$3)</f>
        <v>0</v>
      </c>
      <c r="B928">
        <v>2316468</v>
      </c>
      <c r="C928" t="s">
        <v>2073</v>
      </c>
      <c r="D928" t="s">
        <v>2099</v>
      </c>
      <c r="E928" t="s">
        <v>2116</v>
      </c>
      <c r="F928" t="s">
        <v>2116</v>
      </c>
      <c r="H928" t="s">
        <v>238</v>
      </c>
      <c r="I928" t="s">
        <v>214</v>
      </c>
      <c r="K928">
        <v>38</v>
      </c>
      <c r="L928">
        <v>60</v>
      </c>
      <c r="M928">
        <v>70</v>
      </c>
      <c r="N928">
        <v>20</v>
      </c>
      <c r="O928">
        <v>2</v>
      </c>
      <c r="P928">
        <v>3</v>
      </c>
      <c r="T928">
        <v>38000</v>
      </c>
      <c r="U928">
        <v>0.7</v>
      </c>
      <c r="V928">
        <v>222</v>
      </c>
      <c r="X928">
        <v>77</v>
      </c>
      <c r="AA928">
        <v>77</v>
      </c>
      <c r="AO928" s="3">
        <v>42453</v>
      </c>
      <c r="AP928" s="3">
        <v>43565</v>
      </c>
      <c r="AQ928" t="s">
        <v>239</v>
      </c>
      <c r="AR928" t="s">
        <v>2117</v>
      </c>
    </row>
    <row r="929" spans="1:44" hidden="1" x14ac:dyDescent="0.3">
      <c r="A929" t="b">
        <f>AND($H929="Heat Pump",$K929&lt;=Summary!$B$3)</f>
        <v>0</v>
      </c>
      <c r="B929">
        <v>2316467</v>
      </c>
      <c r="C929" t="s">
        <v>2073</v>
      </c>
      <c r="D929" t="s">
        <v>2099</v>
      </c>
      <c r="E929" t="s">
        <v>2118</v>
      </c>
      <c r="F929" t="s">
        <v>2118</v>
      </c>
      <c r="H929" t="s">
        <v>238</v>
      </c>
      <c r="I929" t="s">
        <v>214</v>
      </c>
      <c r="K929">
        <v>38</v>
      </c>
      <c r="L929">
        <v>60</v>
      </c>
      <c r="M929">
        <v>70</v>
      </c>
      <c r="N929">
        <v>20</v>
      </c>
      <c r="O929">
        <v>2</v>
      </c>
      <c r="P929">
        <v>3</v>
      </c>
      <c r="T929">
        <v>38000</v>
      </c>
      <c r="U929">
        <v>0.7</v>
      </c>
      <c r="V929">
        <v>222</v>
      </c>
      <c r="X929">
        <v>77</v>
      </c>
      <c r="AA929">
        <v>77</v>
      </c>
      <c r="AO929" s="3">
        <v>41533</v>
      </c>
      <c r="AP929" s="3">
        <v>43229</v>
      </c>
      <c r="AQ929" t="s">
        <v>255</v>
      </c>
      <c r="AR929" t="s">
        <v>2119</v>
      </c>
    </row>
    <row r="930" spans="1:44" hidden="1" x14ac:dyDescent="0.3">
      <c r="A930" t="b">
        <f>AND($H930="Heat Pump",$K930&lt;=Summary!$B$3)</f>
        <v>0</v>
      </c>
      <c r="B930">
        <v>2316466</v>
      </c>
      <c r="C930" t="s">
        <v>2073</v>
      </c>
      <c r="D930" t="s">
        <v>2099</v>
      </c>
      <c r="E930" t="s">
        <v>2120</v>
      </c>
      <c r="F930" t="s">
        <v>2120</v>
      </c>
      <c r="H930" t="s">
        <v>238</v>
      </c>
      <c r="I930" t="s">
        <v>214</v>
      </c>
      <c r="K930">
        <v>38</v>
      </c>
      <c r="L930">
        <v>60</v>
      </c>
      <c r="M930">
        <v>70</v>
      </c>
      <c r="N930">
        <v>20</v>
      </c>
      <c r="O930">
        <v>2</v>
      </c>
      <c r="P930">
        <v>3</v>
      </c>
      <c r="T930">
        <v>38000</v>
      </c>
      <c r="U930">
        <v>0.7</v>
      </c>
      <c r="V930">
        <v>222</v>
      </c>
      <c r="X930">
        <v>77</v>
      </c>
      <c r="AA930">
        <v>77</v>
      </c>
      <c r="AO930" s="3">
        <v>41533</v>
      </c>
      <c r="AP930" s="3">
        <v>43229</v>
      </c>
      <c r="AQ930" t="s">
        <v>239</v>
      </c>
      <c r="AR930" t="s">
        <v>2121</v>
      </c>
    </row>
    <row r="931" spans="1:44" hidden="1" x14ac:dyDescent="0.3">
      <c r="A931" t="b">
        <f>AND($H931="Heat Pump",$K931&lt;=Summary!$B$3)</f>
        <v>0</v>
      </c>
      <c r="B931">
        <v>2316471</v>
      </c>
      <c r="C931" t="s">
        <v>2073</v>
      </c>
      <c r="D931" t="s">
        <v>2099</v>
      </c>
      <c r="E931" t="s">
        <v>2122</v>
      </c>
      <c r="F931" t="s">
        <v>2122</v>
      </c>
      <c r="H931" t="s">
        <v>238</v>
      </c>
      <c r="I931" t="s">
        <v>214</v>
      </c>
      <c r="K931">
        <v>38</v>
      </c>
      <c r="L931">
        <v>48</v>
      </c>
      <c r="M931">
        <v>59</v>
      </c>
      <c r="N931">
        <v>22</v>
      </c>
      <c r="O931">
        <v>2</v>
      </c>
      <c r="P931">
        <v>3</v>
      </c>
      <c r="T931">
        <v>40000</v>
      </c>
      <c r="U931">
        <v>0.69</v>
      </c>
      <c r="V931">
        <v>221</v>
      </c>
      <c r="X931">
        <v>84</v>
      </c>
      <c r="AA931">
        <v>78</v>
      </c>
      <c r="AO931" s="3">
        <v>41533</v>
      </c>
      <c r="AP931" s="3">
        <v>43229</v>
      </c>
      <c r="AQ931" t="s">
        <v>255</v>
      </c>
      <c r="AR931" t="s">
        <v>2123</v>
      </c>
    </row>
    <row r="932" spans="1:44" hidden="1" x14ac:dyDescent="0.3">
      <c r="A932" t="b">
        <f>AND($H932="Heat Pump",$K932&lt;=Summary!$B$3)</f>
        <v>0</v>
      </c>
      <c r="B932">
        <v>2316470</v>
      </c>
      <c r="C932" t="s">
        <v>2073</v>
      </c>
      <c r="D932" t="s">
        <v>2099</v>
      </c>
      <c r="E932" t="s">
        <v>2124</v>
      </c>
      <c r="F932" t="s">
        <v>2124</v>
      </c>
      <c r="H932" t="s">
        <v>238</v>
      </c>
      <c r="I932" t="s">
        <v>214</v>
      </c>
      <c r="K932">
        <v>38</v>
      </c>
      <c r="L932">
        <v>48</v>
      </c>
      <c r="M932">
        <v>59</v>
      </c>
      <c r="N932">
        <v>22</v>
      </c>
      <c r="O932">
        <v>2</v>
      </c>
      <c r="P932">
        <v>3</v>
      </c>
      <c r="T932">
        <v>40000</v>
      </c>
      <c r="U932">
        <v>0.69</v>
      </c>
      <c r="V932">
        <v>221</v>
      </c>
      <c r="X932">
        <v>84</v>
      </c>
      <c r="AA932">
        <v>78</v>
      </c>
      <c r="AO932" s="3">
        <v>41533</v>
      </c>
      <c r="AP932" s="3">
        <v>43229</v>
      </c>
      <c r="AQ932" t="s">
        <v>239</v>
      </c>
      <c r="AR932" t="s">
        <v>2125</v>
      </c>
    </row>
    <row r="933" spans="1:44" hidden="1" x14ac:dyDescent="0.3">
      <c r="A933" t="b">
        <f>AND($H933="Heat Pump",$K933&lt;=Summary!$B$3)</f>
        <v>0</v>
      </c>
      <c r="B933">
        <v>2316473</v>
      </c>
      <c r="C933" t="s">
        <v>2073</v>
      </c>
      <c r="D933" t="s">
        <v>2099</v>
      </c>
      <c r="E933" t="s">
        <v>2126</v>
      </c>
      <c r="F933" t="s">
        <v>2126</v>
      </c>
      <c r="H933" t="s">
        <v>238</v>
      </c>
      <c r="I933" t="s">
        <v>214</v>
      </c>
      <c r="K933">
        <v>38</v>
      </c>
      <c r="L933">
        <v>48</v>
      </c>
      <c r="M933">
        <v>59</v>
      </c>
      <c r="N933">
        <v>22</v>
      </c>
      <c r="O933">
        <v>2</v>
      </c>
      <c r="P933">
        <v>3</v>
      </c>
      <c r="T933">
        <v>40000</v>
      </c>
      <c r="U933">
        <v>0.69</v>
      </c>
      <c r="V933">
        <v>221</v>
      </c>
      <c r="X933">
        <v>84</v>
      </c>
      <c r="AA933">
        <v>78</v>
      </c>
      <c r="AO933" s="3">
        <v>42453</v>
      </c>
      <c r="AP933" s="3">
        <v>43229</v>
      </c>
      <c r="AQ933" t="s">
        <v>255</v>
      </c>
      <c r="AR933" t="s">
        <v>2127</v>
      </c>
    </row>
    <row r="934" spans="1:44" hidden="1" x14ac:dyDescent="0.3">
      <c r="A934" t="b">
        <f>AND($H934="Heat Pump",$K934&lt;=Summary!$B$3)</f>
        <v>0</v>
      </c>
      <c r="B934">
        <v>2316472</v>
      </c>
      <c r="C934" t="s">
        <v>2073</v>
      </c>
      <c r="D934" t="s">
        <v>2099</v>
      </c>
      <c r="E934" t="s">
        <v>2128</v>
      </c>
      <c r="F934" t="s">
        <v>2128</v>
      </c>
      <c r="H934" t="s">
        <v>238</v>
      </c>
      <c r="I934" t="s">
        <v>214</v>
      </c>
      <c r="K934">
        <v>38</v>
      </c>
      <c r="L934">
        <v>48</v>
      </c>
      <c r="M934">
        <v>59</v>
      </c>
      <c r="N934">
        <v>22</v>
      </c>
      <c r="O934">
        <v>2</v>
      </c>
      <c r="P934">
        <v>3</v>
      </c>
      <c r="T934">
        <v>40000</v>
      </c>
      <c r="U934">
        <v>0.69</v>
      </c>
      <c r="V934">
        <v>221</v>
      </c>
      <c r="X934">
        <v>84</v>
      </c>
      <c r="AA934">
        <v>78</v>
      </c>
      <c r="AO934" s="3">
        <v>42453</v>
      </c>
      <c r="AP934" s="3">
        <v>43564</v>
      </c>
      <c r="AQ934" t="s">
        <v>239</v>
      </c>
      <c r="AR934" t="s">
        <v>2129</v>
      </c>
    </row>
    <row r="935" spans="1:44" hidden="1" x14ac:dyDescent="0.3">
      <c r="A935" t="b">
        <f>AND($H935="Heat Pump",$K935&lt;=Summary!$B$3)</f>
        <v>0</v>
      </c>
      <c r="B935">
        <v>2316481</v>
      </c>
      <c r="C935" t="s">
        <v>2073</v>
      </c>
      <c r="D935" t="s">
        <v>2099</v>
      </c>
      <c r="E935" t="s">
        <v>2130</v>
      </c>
      <c r="F935" t="s">
        <v>2130</v>
      </c>
      <c r="H935" t="s">
        <v>238</v>
      </c>
      <c r="I935" t="s">
        <v>218</v>
      </c>
      <c r="K935">
        <v>48</v>
      </c>
      <c r="L935">
        <v>48</v>
      </c>
      <c r="M935">
        <v>59</v>
      </c>
      <c r="N935">
        <v>24</v>
      </c>
      <c r="O935">
        <v>2</v>
      </c>
      <c r="P935">
        <v>3</v>
      </c>
      <c r="T935">
        <v>38000</v>
      </c>
      <c r="U935">
        <v>0.64</v>
      </c>
      <c r="V935">
        <v>243</v>
      </c>
      <c r="W935">
        <v>265.86433260389998</v>
      </c>
      <c r="X935">
        <v>71</v>
      </c>
      <c r="AA935">
        <v>80</v>
      </c>
      <c r="AO935" s="3">
        <v>41533</v>
      </c>
      <c r="AP935" s="3">
        <v>43229</v>
      </c>
      <c r="AQ935" t="s">
        <v>255</v>
      </c>
      <c r="AR935" t="s">
        <v>2131</v>
      </c>
    </row>
    <row r="936" spans="1:44" hidden="1" x14ac:dyDescent="0.3">
      <c r="A936" t="b">
        <f>AND($H936="Heat Pump",$K936&lt;=Summary!$B$3)</f>
        <v>0</v>
      </c>
      <c r="B936">
        <v>2316480</v>
      </c>
      <c r="C936" t="s">
        <v>2073</v>
      </c>
      <c r="D936" t="s">
        <v>2099</v>
      </c>
      <c r="E936" t="s">
        <v>2132</v>
      </c>
      <c r="F936" t="s">
        <v>2132</v>
      </c>
      <c r="H936" t="s">
        <v>238</v>
      </c>
      <c r="I936" t="s">
        <v>218</v>
      </c>
      <c r="K936">
        <v>48</v>
      </c>
      <c r="L936">
        <v>48</v>
      </c>
      <c r="M936">
        <v>59</v>
      </c>
      <c r="N936">
        <v>24</v>
      </c>
      <c r="O936">
        <v>2</v>
      </c>
      <c r="P936">
        <v>3</v>
      </c>
      <c r="T936">
        <v>38000</v>
      </c>
      <c r="U936">
        <v>0.64</v>
      </c>
      <c r="V936">
        <v>243</v>
      </c>
      <c r="W936">
        <v>265.86433260389998</v>
      </c>
      <c r="X936">
        <v>71</v>
      </c>
      <c r="AA936">
        <v>80</v>
      </c>
      <c r="AO936" s="3">
        <v>41533</v>
      </c>
      <c r="AP936" s="3">
        <v>43229</v>
      </c>
      <c r="AQ936" t="s">
        <v>239</v>
      </c>
      <c r="AR936" t="s">
        <v>2133</v>
      </c>
    </row>
    <row r="937" spans="1:44" hidden="1" x14ac:dyDescent="0.3">
      <c r="A937" t="b">
        <f>AND($H937="Heat Pump",$K937&lt;=Summary!$B$3)</f>
        <v>0</v>
      </c>
      <c r="B937">
        <v>2316483</v>
      </c>
      <c r="C937" t="s">
        <v>2073</v>
      </c>
      <c r="D937" t="s">
        <v>2099</v>
      </c>
      <c r="E937" t="s">
        <v>2134</v>
      </c>
      <c r="F937" t="s">
        <v>2134</v>
      </c>
      <c r="H937" t="s">
        <v>238</v>
      </c>
      <c r="I937" t="s">
        <v>218</v>
      </c>
      <c r="K937">
        <v>48</v>
      </c>
      <c r="L937">
        <v>48</v>
      </c>
      <c r="M937">
        <v>59</v>
      </c>
      <c r="N937">
        <v>24</v>
      </c>
      <c r="O937">
        <v>2</v>
      </c>
      <c r="P937">
        <v>3</v>
      </c>
      <c r="T937">
        <v>38000</v>
      </c>
      <c r="U937">
        <v>0.64</v>
      </c>
      <c r="V937">
        <v>243</v>
      </c>
      <c r="W937">
        <v>265.86433260389998</v>
      </c>
      <c r="X937">
        <v>71</v>
      </c>
      <c r="AA937">
        <v>80</v>
      </c>
      <c r="AO937" s="3">
        <v>42453</v>
      </c>
      <c r="AP937" s="3">
        <v>43229</v>
      </c>
      <c r="AQ937" t="s">
        <v>255</v>
      </c>
      <c r="AR937" t="s">
        <v>2135</v>
      </c>
    </row>
    <row r="938" spans="1:44" hidden="1" x14ac:dyDescent="0.3">
      <c r="A938" t="b">
        <f>AND($H938="Heat Pump",$K938&lt;=Summary!$B$3)</f>
        <v>0</v>
      </c>
      <c r="B938">
        <v>2316482</v>
      </c>
      <c r="C938" t="s">
        <v>2073</v>
      </c>
      <c r="D938" t="s">
        <v>2099</v>
      </c>
      <c r="E938" t="s">
        <v>2136</v>
      </c>
      <c r="F938" t="s">
        <v>2136</v>
      </c>
      <c r="H938" t="s">
        <v>238</v>
      </c>
      <c r="I938" t="s">
        <v>218</v>
      </c>
      <c r="K938">
        <v>48</v>
      </c>
      <c r="L938">
        <v>48</v>
      </c>
      <c r="M938">
        <v>59</v>
      </c>
      <c r="N938">
        <v>24</v>
      </c>
      <c r="O938">
        <v>2</v>
      </c>
      <c r="P938">
        <v>3</v>
      </c>
      <c r="T938">
        <v>38000</v>
      </c>
      <c r="U938">
        <v>0.64</v>
      </c>
      <c r="V938">
        <v>243</v>
      </c>
      <c r="W938">
        <v>265.86433260389998</v>
      </c>
      <c r="X938">
        <v>71</v>
      </c>
      <c r="AA938">
        <v>80</v>
      </c>
      <c r="AO938" s="3">
        <v>42453</v>
      </c>
      <c r="AP938" s="3">
        <v>43564</v>
      </c>
      <c r="AQ938" t="s">
        <v>239</v>
      </c>
      <c r="AR938" t="s">
        <v>2137</v>
      </c>
    </row>
    <row r="939" spans="1:44" hidden="1" x14ac:dyDescent="0.3">
      <c r="A939" t="b">
        <f>AND($H939="Heat Pump",$K939&lt;=Summary!$B$3)</f>
        <v>0</v>
      </c>
      <c r="B939">
        <v>2316487</v>
      </c>
      <c r="C939" t="s">
        <v>2073</v>
      </c>
      <c r="D939" t="s">
        <v>2099</v>
      </c>
      <c r="E939" t="s">
        <v>2138</v>
      </c>
      <c r="F939" t="s">
        <v>2138</v>
      </c>
      <c r="H939" t="s">
        <v>238</v>
      </c>
      <c r="I939" t="s">
        <v>214</v>
      </c>
      <c r="K939">
        <v>47</v>
      </c>
      <c r="L939">
        <v>59</v>
      </c>
      <c r="M939">
        <v>69</v>
      </c>
      <c r="N939">
        <v>22</v>
      </c>
      <c r="O939">
        <v>2</v>
      </c>
      <c r="P939">
        <v>3</v>
      </c>
      <c r="T939">
        <v>38000</v>
      </c>
      <c r="U939">
        <v>0.64</v>
      </c>
      <c r="V939">
        <v>221</v>
      </c>
      <c r="X939">
        <v>68</v>
      </c>
      <c r="AA939">
        <v>78</v>
      </c>
      <c r="AO939" s="3">
        <v>42453</v>
      </c>
      <c r="AP939" s="3">
        <v>43229</v>
      </c>
      <c r="AQ939" t="s">
        <v>255</v>
      </c>
      <c r="AR939" t="s">
        <v>2139</v>
      </c>
    </row>
    <row r="940" spans="1:44" hidden="1" x14ac:dyDescent="0.3">
      <c r="A940" t="b">
        <f>AND($H940="Heat Pump",$K940&lt;=Summary!$B$3)</f>
        <v>0</v>
      </c>
      <c r="B940">
        <v>2316486</v>
      </c>
      <c r="C940" t="s">
        <v>2073</v>
      </c>
      <c r="D940" t="s">
        <v>2099</v>
      </c>
      <c r="E940" t="s">
        <v>2140</v>
      </c>
      <c r="F940" t="s">
        <v>2140</v>
      </c>
      <c r="H940" t="s">
        <v>238</v>
      </c>
      <c r="I940" t="s">
        <v>214</v>
      </c>
      <c r="K940">
        <v>47</v>
      </c>
      <c r="L940">
        <v>59</v>
      </c>
      <c r="M940">
        <v>69</v>
      </c>
      <c r="N940">
        <v>22</v>
      </c>
      <c r="O940">
        <v>2</v>
      </c>
      <c r="P940">
        <v>3</v>
      </c>
      <c r="T940">
        <v>38000</v>
      </c>
      <c r="U940">
        <v>0.64</v>
      </c>
      <c r="V940">
        <v>221</v>
      </c>
      <c r="X940">
        <v>68</v>
      </c>
      <c r="AA940">
        <v>78</v>
      </c>
      <c r="AO940" s="3">
        <v>42453</v>
      </c>
      <c r="AP940" s="3">
        <v>43564</v>
      </c>
      <c r="AQ940" t="s">
        <v>239</v>
      </c>
      <c r="AR940" t="s">
        <v>2141</v>
      </c>
    </row>
    <row r="941" spans="1:44" hidden="1" x14ac:dyDescent="0.3">
      <c r="A941" t="b">
        <f>AND($H941="Heat Pump",$K941&lt;=Summary!$B$3)</f>
        <v>0</v>
      </c>
      <c r="B941">
        <v>2316485</v>
      </c>
      <c r="C941" t="s">
        <v>2073</v>
      </c>
      <c r="D941" t="s">
        <v>2099</v>
      </c>
      <c r="E941" t="s">
        <v>2142</v>
      </c>
      <c r="F941" t="s">
        <v>2142</v>
      </c>
      <c r="H941" t="s">
        <v>238</v>
      </c>
      <c r="I941" t="s">
        <v>214</v>
      </c>
      <c r="K941">
        <v>47</v>
      </c>
      <c r="L941">
        <v>59</v>
      </c>
      <c r="M941">
        <v>69</v>
      </c>
      <c r="N941">
        <v>22</v>
      </c>
      <c r="O941">
        <v>2</v>
      </c>
      <c r="P941">
        <v>3</v>
      </c>
      <c r="T941">
        <v>38000</v>
      </c>
      <c r="U941">
        <v>0.64</v>
      </c>
      <c r="V941">
        <v>221</v>
      </c>
      <c r="X941">
        <v>68</v>
      </c>
      <c r="AA941">
        <v>78</v>
      </c>
      <c r="AO941" s="3">
        <v>41533</v>
      </c>
      <c r="AP941" s="3">
        <v>43229</v>
      </c>
      <c r="AQ941" t="s">
        <v>255</v>
      </c>
      <c r="AR941" t="s">
        <v>2143</v>
      </c>
    </row>
    <row r="942" spans="1:44" hidden="1" x14ac:dyDescent="0.3">
      <c r="A942" t="b">
        <f>AND($H942="Heat Pump",$K942&lt;=Summary!$B$3)</f>
        <v>0</v>
      </c>
      <c r="B942">
        <v>2316484</v>
      </c>
      <c r="C942" t="s">
        <v>2073</v>
      </c>
      <c r="D942" t="s">
        <v>2099</v>
      </c>
      <c r="E942" t="s">
        <v>2144</v>
      </c>
      <c r="F942" t="s">
        <v>2144</v>
      </c>
      <c r="H942" t="s">
        <v>238</v>
      </c>
      <c r="I942" t="s">
        <v>214</v>
      </c>
      <c r="K942">
        <v>47</v>
      </c>
      <c r="L942">
        <v>59</v>
      </c>
      <c r="M942">
        <v>69</v>
      </c>
      <c r="N942">
        <v>22</v>
      </c>
      <c r="O942">
        <v>2</v>
      </c>
      <c r="P942">
        <v>3</v>
      </c>
      <c r="T942">
        <v>38000</v>
      </c>
      <c r="U942">
        <v>0.64</v>
      </c>
      <c r="V942">
        <v>221</v>
      </c>
      <c r="X942">
        <v>68</v>
      </c>
      <c r="AA942">
        <v>78</v>
      </c>
      <c r="AO942" s="3">
        <v>41533</v>
      </c>
      <c r="AP942" s="3">
        <v>43229</v>
      </c>
      <c r="AQ942" t="s">
        <v>239</v>
      </c>
      <c r="AR942" t="s">
        <v>2145</v>
      </c>
    </row>
    <row r="943" spans="1:44" hidden="1" x14ac:dyDescent="0.3">
      <c r="A943" t="b">
        <f>AND($H943="Heat Pump",$K943&lt;=Summary!$B$3)</f>
        <v>0</v>
      </c>
      <c r="B943">
        <v>2316489</v>
      </c>
      <c r="C943" t="s">
        <v>2073</v>
      </c>
      <c r="D943" t="s">
        <v>2099</v>
      </c>
      <c r="E943" t="s">
        <v>2146</v>
      </c>
      <c r="F943" t="s">
        <v>2146</v>
      </c>
      <c r="H943" t="s">
        <v>238</v>
      </c>
      <c r="I943" t="s">
        <v>214</v>
      </c>
      <c r="K943">
        <v>48</v>
      </c>
      <c r="L943">
        <v>48</v>
      </c>
      <c r="M943">
        <v>55</v>
      </c>
      <c r="N943">
        <v>23</v>
      </c>
      <c r="O943">
        <v>3</v>
      </c>
      <c r="P943">
        <v>4</v>
      </c>
      <c r="T943">
        <v>40000</v>
      </c>
      <c r="U943">
        <v>0.65</v>
      </c>
      <c r="V943">
        <v>218</v>
      </c>
      <c r="X943">
        <v>71</v>
      </c>
      <c r="AA943">
        <v>77</v>
      </c>
      <c r="AO943" s="3">
        <v>41533</v>
      </c>
      <c r="AP943" s="3">
        <v>43229</v>
      </c>
      <c r="AQ943" t="s">
        <v>255</v>
      </c>
      <c r="AR943" t="s">
        <v>2147</v>
      </c>
    </row>
    <row r="944" spans="1:44" hidden="1" x14ac:dyDescent="0.3">
      <c r="A944" t="b">
        <f>AND($H944="Heat Pump",$K944&lt;=Summary!$B$3)</f>
        <v>0</v>
      </c>
      <c r="B944">
        <v>2316488</v>
      </c>
      <c r="C944" t="s">
        <v>2073</v>
      </c>
      <c r="D944" t="s">
        <v>2099</v>
      </c>
      <c r="E944" t="s">
        <v>2148</v>
      </c>
      <c r="F944" t="s">
        <v>2148</v>
      </c>
      <c r="H944" t="s">
        <v>238</v>
      </c>
      <c r="I944" t="s">
        <v>214</v>
      </c>
      <c r="K944">
        <v>48</v>
      </c>
      <c r="L944">
        <v>48</v>
      </c>
      <c r="M944">
        <v>55</v>
      </c>
      <c r="N944">
        <v>23</v>
      </c>
      <c r="O944">
        <v>3</v>
      </c>
      <c r="P944">
        <v>4</v>
      </c>
      <c r="T944">
        <v>40000</v>
      </c>
      <c r="U944">
        <v>0.65</v>
      </c>
      <c r="V944">
        <v>218</v>
      </c>
      <c r="X944">
        <v>71</v>
      </c>
      <c r="AA944">
        <v>77</v>
      </c>
      <c r="AO944" s="3">
        <v>41533</v>
      </c>
      <c r="AP944" s="3">
        <v>43229</v>
      </c>
      <c r="AQ944" t="s">
        <v>239</v>
      </c>
      <c r="AR944" t="s">
        <v>2149</v>
      </c>
    </row>
    <row r="945" spans="1:44" hidden="1" x14ac:dyDescent="0.3">
      <c r="A945" t="b">
        <f>AND($H945="Heat Pump",$K945&lt;=Summary!$B$3)</f>
        <v>0</v>
      </c>
      <c r="B945">
        <v>2316463</v>
      </c>
      <c r="C945" t="s">
        <v>2073</v>
      </c>
      <c r="D945" t="s">
        <v>2099</v>
      </c>
      <c r="E945" t="s">
        <v>2150</v>
      </c>
      <c r="F945" t="s">
        <v>2150</v>
      </c>
      <c r="H945" t="s">
        <v>238</v>
      </c>
      <c r="I945" t="s">
        <v>214</v>
      </c>
      <c r="K945">
        <v>48</v>
      </c>
      <c r="L945">
        <v>48</v>
      </c>
      <c r="M945">
        <v>59</v>
      </c>
      <c r="N945">
        <v>24</v>
      </c>
      <c r="O945">
        <v>2</v>
      </c>
      <c r="P945">
        <v>3</v>
      </c>
      <c r="T945">
        <v>40000</v>
      </c>
      <c r="U945">
        <v>0.64</v>
      </c>
      <c r="V945">
        <v>268</v>
      </c>
      <c r="X945">
        <v>72</v>
      </c>
      <c r="AA945">
        <v>78</v>
      </c>
      <c r="AO945" s="3">
        <v>41533</v>
      </c>
      <c r="AP945" s="3">
        <v>43229</v>
      </c>
      <c r="AQ945" t="s">
        <v>255</v>
      </c>
      <c r="AR945" t="s">
        <v>2151</v>
      </c>
    </row>
    <row r="946" spans="1:44" hidden="1" x14ac:dyDescent="0.3">
      <c r="A946" t="b">
        <f>AND($H946="Heat Pump",$K946&lt;=Summary!$B$3)</f>
        <v>0</v>
      </c>
      <c r="B946">
        <v>2316462</v>
      </c>
      <c r="C946" t="s">
        <v>2073</v>
      </c>
      <c r="D946" t="s">
        <v>2099</v>
      </c>
      <c r="E946" t="s">
        <v>2152</v>
      </c>
      <c r="F946" t="s">
        <v>2152</v>
      </c>
      <c r="H946" t="s">
        <v>238</v>
      </c>
      <c r="I946" t="s">
        <v>214</v>
      </c>
      <c r="K946">
        <v>48</v>
      </c>
      <c r="L946">
        <v>48</v>
      </c>
      <c r="M946">
        <v>59</v>
      </c>
      <c r="N946">
        <v>24</v>
      </c>
      <c r="O946">
        <v>2</v>
      </c>
      <c r="P946">
        <v>3</v>
      </c>
      <c r="T946">
        <v>40000</v>
      </c>
      <c r="U946">
        <v>0.64</v>
      </c>
      <c r="V946">
        <v>268</v>
      </c>
      <c r="X946">
        <v>72</v>
      </c>
      <c r="AA946">
        <v>78</v>
      </c>
      <c r="AO946" s="3">
        <v>41533</v>
      </c>
      <c r="AP946" s="3">
        <v>43229</v>
      </c>
      <c r="AQ946" t="s">
        <v>239</v>
      </c>
      <c r="AR946" t="s">
        <v>2153</v>
      </c>
    </row>
    <row r="947" spans="1:44" hidden="1" x14ac:dyDescent="0.3">
      <c r="A947" t="b">
        <f>AND($H947="Heat Pump",$K947&lt;=Summary!$B$3)</f>
        <v>0</v>
      </c>
      <c r="B947">
        <v>2316465</v>
      </c>
      <c r="C947" t="s">
        <v>2073</v>
      </c>
      <c r="D947" t="s">
        <v>2099</v>
      </c>
      <c r="E947" t="s">
        <v>2154</v>
      </c>
      <c r="F947" t="s">
        <v>2154</v>
      </c>
      <c r="H947" t="s">
        <v>238</v>
      </c>
      <c r="I947" t="s">
        <v>214</v>
      </c>
      <c r="K947">
        <v>48</v>
      </c>
      <c r="L947">
        <v>48</v>
      </c>
      <c r="M947">
        <v>59</v>
      </c>
      <c r="N947">
        <v>24</v>
      </c>
      <c r="O947">
        <v>2</v>
      </c>
      <c r="P947">
        <v>3</v>
      </c>
      <c r="T947">
        <v>40000</v>
      </c>
      <c r="U947">
        <v>0.64</v>
      </c>
      <c r="V947">
        <v>268</v>
      </c>
      <c r="X947">
        <v>72</v>
      </c>
      <c r="AA947">
        <v>78</v>
      </c>
      <c r="AO947" s="3">
        <v>42453</v>
      </c>
      <c r="AP947" s="3">
        <v>43229</v>
      </c>
      <c r="AQ947" t="s">
        <v>255</v>
      </c>
      <c r="AR947" t="s">
        <v>2155</v>
      </c>
    </row>
    <row r="948" spans="1:44" hidden="1" x14ac:dyDescent="0.3">
      <c r="A948" t="b">
        <f>AND($H948="Heat Pump",$K948&lt;=Summary!$B$3)</f>
        <v>0</v>
      </c>
      <c r="B948">
        <v>2316464</v>
      </c>
      <c r="C948" t="s">
        <v>2073</v>
      </c>
      <c r="D948" t="s">
        <v>2099</v>
      </c>
      <c r="E948" t="s">
        <v>2156</v>
      </c>
      <c r="F948" t="s">
        <v>2156</v>
      </c>
      <c r="H948" t="s">
        <v>238</v>
      </c>
      <c r="I948" t="s">
        <v>214</v>
      </c>
      <c r="K948">
        <v>48</v>
      </c>
      <c r="L948">
        <v>48</v>
      </c>
      <c r="M948">
        <v>59</v>
      </c>
      <c r="N948">
        <v>24</v>
      </c>
      <c r="O948">
        <v>2</v>
      </c>
      <c r="P948">
        <v>3</v>
      </c>
      <c r="T948">
        <v>40000</v>
      </c>
      <c r="U948">
        <v>0.64</v>
      </c>
      <c r="V948">
        <v>268</v>
      </c>
      <c r="X948">
        <v>72</v>
      </c>
      <c r="AA948">
        <v>78</v>
      </c>
      <c r="AO948" s="3">
        <v>42453</v>
      </c>
      <c r="AP948" s="3">
        <v>43564</v>
      </c>
      <c r="AQ948" t="s">
        <v>239</v>
      </c>
      <c r="AR948" t="s">
        <v>2157</v>
      </c>
    </row>
    <row r="949" spans="1:44" hidden="1" x14ac:dyDescent="0.3">
      <c r="A949" t="b">
        <f>AND($H949="Heat Pump",$K949&lt;=Summary!$B$3)</f>
        <v>0</v>
      </c>
      <c r="B949">
        <v>2316461</v>
      </c>
      <c r="C949" t="s">
        <v>2073</v>
      </c>
      <c r="D949" t="s">
        <v>2099</v>
      </c>
      <c r="E949" t="s">
        <v>2158</v>
      </c>
      <c r="F949" t="s">
        <v>2158</v>
      </c>
      <c r="H949" t="s">
        <v>238</v>
      </c>
      <c r="I949" t="s">
        <v>218</v>
      </c>
      <c r="K949">
        <v>48</v>
      </c>
      <c r="L949">
        <v>51</v>
      </c>
      <c r="M949">
        <v>61</v>
      </c>
      <c r="N949">
        <v>24</v>
      </c>
      <c r="O949">
        <v>3</v>
      </c>
      <c r="P949">
        <v>4</v>
      </c>
      <c r="T949">
        <v>58000</v>
      </c>
      <c r="U949">
        <v>0.71</v>
      </c>
      <c r="V949">
        <v>231</v>
      </c>
      <c r="W949">
        <v>252.73522975930001</v>
      </c>
      <c r="X949">
        <v>108</v>
      </c>
      <c r="AA949">
        <v>81</v>
      </c>
      <c r="AO949" s="3">
        <v>42156</v>
      </c>
      <c r="AP949" s="3">
        <v>43229</v>
      </c>
      <c r="AQ949" t="s">
        <v>255</v>
      </c>
      <c r="AR949" t="s">
        <v>2159</v>
      </c>
    </row>
    <row r="950" spans="1:44" hidden="1" x14ac:dyDescent="0.3">
      <c r="A950" t="b">
        <f>AND($H950="Heat Pump",$K950&lt;=Summary!$B$3)</f>
        <v>0</v>
      </c>
      <c r="B950">
        <v>2316460</v>
      </c>
      <c r="C950" t="s">
        <v>2073</v>
      </c>
      <c r="D950" t="s">
        <v>2099</v>
      </c>
      <c r="E950" t="s">
        <v>2160</v>
      </c>
      <c r="F950" t="s">
        <v>2160</v>
      </c>
      <c r="H950" t="s">
        <v>238</v>
      </c>
      <c r="I950" t="s">
        <v>218</v>
      </c>
      <c r="K950">
        <v>48</v>
      </c>
      <c r="L950">
        <v>51</v>
      </c>
      <c r="M950">
        <v>61</v>
      </c>
      <c r="N950">
        <v>24</v>
      </c>
      <c r="O950">
        <v>3</v>
      </c>
      <c r="P950">
        <v>4</v>
      </c>
      <c r="T950">
        <v>58000</v>
      </c>
      <c r="U950">
        <v>0.71</v>
      </c>
      <c r="V950">
        <v>231</v>
      </c>
      <c r="W950">
        <v>252.73522975930001</v>
      </c>
      <c r="X950">
        <v>108</v>
      </c>
      <c r="AA950">
        <v>81</v>
      </c>
      <c r="AO950" s="3">
        <v>42156</v>
      </c>
      <c r="AP950" s="3">
        <v>43229</v>
      </c>
      <c r="AQ950" t="s">
        <v>239</v>
      </c>
      <c r="AR950" t="s">
        <v>2161</v>
      </c>
    </row>
    <row r="951" spans="1:44" hidden="1" x14ac:dyDescent="0.3">
      <c r="A951" t="b">
        <f>AND($H951="Heat Pump",$K951&lt;=Summary!$B$3)</f>
        <v>0</v>
      </c>
      <c r="B951">
        <v>2316459</v>
      </c>
      <c r="C951" t="s">
        <v>2073</v>
      </c>
      <c r="D951" t="s">
        <v>2099</v>
      </c>
      <c r="E951" t="s">
        <v>2162</v>
      </c>
      <c r="F951" t="s">
        <v>2162</v>
      </c>
      <c r="H951" t="s">
        <v>238</v>
      </c>
      <c r="I951" t="s">
        <v>214</v>
      </c>
      <c r="K951">
        <v>48</v>
      </c>
      <c r="L951">
        <v>53</v>
      </c>
      <c r="M951">
        <v>63</v>
      </c>
      <c r="N951">
        <v>24</v>
      </c>
      <c r="O951">
        <v>3</v>
      </c>
      <c r="P951">
        <v>4</v>
      </c>
      <c r="T951">
        <v>62000</v>
      </c>
      <c r="U951">
        <v>0.69</v>
      </c>
      <c r="V951">
        <v>214</v>
      </c>
      <c r="X951">
        <v>108</v>
      </c>
      <c r="AA951">
        <v>79</v>
      </c>
      <c r="AO951" s="3">
        <v>42248</v>
      </c>
      <c r="AP951" s="3">
        <v>43229</v>
      </c>
      <c r="AQ951" t="s">
        <v>255</v>
      </c>
      <c r="AR951" t="s">
        <v>2163</v>
      </c>
    </row>
    <row r="952" spans="1:44" hidden="1" x14ac:dyDescent="0.3">
      <c r="A952" t="b">
        <f>AND($H952="Heat Pump",$K952&lt;=Summary!$B$3)</f>
        <v>0</v>
      </c>
      <c r="B952">
        <v>2316458</v>
      </c>
      <c r="C952" t="s">
        <v>2073</v>
      </c>
      <c r="D952" t="s">
        <v>2099</v>
      </c>
      <c r="E952" t="s">
        <v>2164</v>
      </c>
      <c r="F952" t="s">
        <v>2164</v>
      </c>
      <c r="H952" t="s">
        <v>238</v>
      </c>
      <c r="I952" t="s">
        <v>214</v>
      </c>
      <c r="K952">
        <v>48</v>
      </c>
      <c r="L952">
        <v>53</v>
      </c>
      <c r="M952">
        <v>63</v>
      </c>
      <c r="N952">
        <v>24</v>
      </c>
      <c r="O952">
        <v>3</v>
      </c>
      <c r="P952">
        <v>4</v>
      </c>
      <c r="T952">
        <v>62000</v>
      </c>
      <c r="U952">
        <v>0.69</v>
      </c>
      <c r="V952">
        <v>214</v>
      </c>
      <c r="X952">
        <v>108</v>
      </c>
      <c r="AA952">
        <v>79</v>
      </c>
      <c r="AO952" s="3">
        <v>42248</v>
      </c>
      <c r="AP952" s="3">
        <v>43229</v>
      </c>
      <c r="AQ952" t="s">
        <v>239</v>
      </c>
      <c r="AR952" t="s">
        <v>2165</v>
      </c>
    </row>
    <row r="953" spans="1:44" hidden="1" x14ac:dyDescent="0.3">
      <c r="A953" t="b">
        <f>AND($H953="Heat Pump",$K953&lt;=Summary!$B$3)</f>
        <v>0</v>
      </c>
      <c r="B953">
        <v>2316457</v>
      </c>
      <c r="C953" t="s">
        <v>2073</v>
      </c>
      <c r="D953" t="s">
        <v>2099</v>
      </c>
      <c r="E953" t="s">
        <v>2166</v>
      </c>
      <c r="F953" t="s">
        <v>2166</v>
      </c>
      <c r="H953" t="s">
        <v>238</v>
      </c>
      <c r="I953" t="s">
        <v>218</v>
      </c>
      <c r="K953">
        <v>48</v>
      </c>
      <c r="L953">
        <v>53</v>
      </c>
      <c r="M953">
        <v>63</v>
      </c>
      <c r="N953">
        <v>24</v>
      </c>
      <c r="O953">
        <v>3</v>
      </c>
      <c r="P953">
        <v>4</v>
      </c>
      <c r="T953">
        <v>62000</v>
      </c>
      <c r="U953">
        <v>0.71</v>
      </c>
      <c r="V953">
        <v>232</v>
      </c>
      <c r="W953">
        <v>253.829321663</v>
      </c>
      <c r="X953">
        <v>108</v>
      </c>
      <c r="AA953">
        <v>81</v>
      </c>
      <c r="AO953" s="3">
        <v>42248</v>
      </c>
      <c r="AP953" s="3">
        <v>43229</v>
      </c>
      <c r="AQ953" t="s">
        <v>255</v>
      </c>
      <c r="AR953" t="s">
        <v>2167</v>
      </c>
    </row>
    <row r="954" spans="1:44" hidden="1" x14ac:dyDescent="0.3">
      <c r="A954" t="b">
        <f>AND($H954="Heat Pump",$K954&lt;=Summary!$B$3)</f>
        <v>0</v>
      </c>
      <c r="B954">
        <v>2316456</v>
      </c>
      <c r="C954" t="s">
        <v>2073</v>
      </c>
      <c r="D954" t="s">
        <v>2099</v>
      </c>
      <c r="E954" t="s">
        <v>2168</v>
      </c>
      <c r="F954" t="s">
        <v>2168</v>
      </c>
      <c r="H954" t="s">
        <v>238</v>
      </c>
      <c r="I954" t="s">
        <v>218</v>
      </c>
      <c r="K954">
        <v>48</v>
      </c>
      <c r="L954">
        <v>53</v>
      </c>
      <c r="M954">
        <v>63</v>
      </c>
      <c r="N954">
        <v>24</v>
      </c>
      <c r="O954">
        <v>3</v>
      </c>
      <c r="P954">
        <v>4</v>
      </c>
      <c r="T954">
        <v>62000</v>
      </c>
      <c r="U954">
        <v>0.71</v>
      </c>
      <c r="V954">
        <v>232</v>
      </c>
      <c r="W954">
        <v>253.829321663</v>
      </c>
      <c r="X954">
        <v>108</v>
      </c>
      <c r="AA954">
        <v>81</v>
      </c>
      <c r="AO954" s="3">
        <v>42248</v>
      </c>
      <c r="AP954" s="3">
        <v>43229</v>
      </c>
      <c r="AQ954" t="s">
        <v>239</v>
      </c>
      <c r="AR954" t="s">
        <v>2169</v>
      </c>
    </row>
    <row r="955" spans="1:44" hidden="1" x14ac:dyDescent="0.3">
      <c r="A955" t="b">
        <f>AND($H955="Heat Pump",$K955&lt;=Summary!$B$3)</f>
        <v>0</v>
      </c>
      <c r="B955">
        <v>2316479</v>
      </c>
      <c r="C955" t="s">
        <v>2073</v>
      </c>
      <c r="D955" t="s">
        <v>2099</v>
      </c>
      <c r="E955" t="s">
        <v>2170</v>
      </c>
      <c r="F955" t="s">
        <v>2170</v>
      </c>
      <c r="H955" t="s">
        <v>238</v>
      </c>
      <c r="I955" t="s">
        <v>214</v>
      </c>
      <c r="K955">
        <v>48</v>
      </c>
      <c r="L955">
        <v>51</v>
      </c>
      <c r="M955">
        <v>61</v>
      </c>
      <c r="N955">
        <v>24</v>
      </c>
      <c r="O955">
        <v>3</v>
      </c>
      <c r="P955">
        <v>4</v>
      </c>
      <c r="T955">
        <v>62000</v>
      </c>
      <c r="U955">
        <v>0.69</v>
      </c>
      <c r="V955">
        <v>212</v>
      </c>
      <c r="X955">
        <v>110</v>
      </c>
      <c r="AA955">
        <v>80</v>
      </c>
      <c r="AO955" s="3">
        <v>42156</v>
      </c>
      <c r="AP955" s="3">
        <v>43229</v>
      </c>
      <c r="AQ955" t="s">
        <v>255</v>
      </c>
      <c r="AR955" t="s">
        <v>2171</v>
      </c>
    </row>
    <row r="956" spans="1:44" hidden="1" x14ac:dyDescent="0.3">
      <c r="A956" t="b">
        <f>AND($H956="Heat Pump",$K956&lt;=Summary!$B$3)</f>
        <v>0</v>
      </c>
      <c r="B956">
        <v>2316478</v>
      </c>
      <c r="C956" t="s">
        <v>2073</v>
      </c>
      <c r="D956" t="s">
        <v>2099</v>
      </c>
      <c r="E956" t="s">
        <v>2172</v>
      </c>
      <c r="F956" t="s">
        <v>2172</v>
      </c>
      <c r="H956" t="s">
        <v>238</v>
      </c>
      <c r="I956" t="s">
        <v>214</v>
      </c>
      <c r="K956">
        <v>48</v>
      </c>
      <c r="L956">
        <v>51</v>
      </c>
      <c r="M956">
        <v>61</v>
      </c>
      <c r="N956">
        <v>24</v>
      </c>
      <c r="O956">
        <v>3</v>
      </c>
      <c r="P956">
        <v>4</v>
      </c>
      <c r="T956">
        <v>62000</v>
      </c>
      <c r="U956">
        <v>0.69</v>
      </c>
      <c r="V956">
        <v>212</v>
      </c>
      <c r="X956">
        <v>110</v>
      </c>
      <c r="AA956">
        <v>80</v>
      </c>
      <c r="AO956" s="3">
        <v>42156</v>
      </c>
      <c r="AP956" s="3">
        <v>43229</v>
      </c>
      <c r="AQ956" t="s">
        <v>239</v>
      </c>
      <c r="AR956" t="s">
        <v>2173</v>
      </c>
    </row>
    <row r="957" spans="1:44" hidden="1" x14ac:dyDescent="0.3">
      <c r="A957" t="b">
        <f>AND($H957="Heat Pump",$K957&lt;=Summary!$B$3)</f>
        <v>0</v>
      </c>
      <c r="B957">
        <v>2304540</v>
      </c>
      <c r="C957" t="s">
        <v>2174</v>
      </c>
      <c r="D957" t="s">
        <v>2175</v>
      </c>
      <c r="E957" t="s">
        <v>2176</v>
      </c>
      <c r="F957" t="s">
        <v>2176</v>
      </c>
      <c r="H957" t="s">
        <v>213</v>
      </c>
      <c r="I957" t="s">
        <v>214</v>
      </c>
      <c r="R957">
        <v>120</v>
      </c>
      <c r="T957">
        <v>196817000</v>
      </c>
      <c r="U957">
        <v>0.95</v>
      </c>
      <c r="AA957">
        <v>98.7</v>
      </c>
      <c r="AO957" s="3">
        <v>42983</v>
      </c>
      <c r="AP957" s="3">
        <v>42983</v>
      </c>
      <c r="AQ957" t="s">
        <v>215</v>
      </c>
      <c r="AR957" t="s">
        <v>2177</v>
      </c>
    </row>
    <row r="958" spans="1:44" hidden="1" x14ac:dyDescent="0.3">
      <c r="A958" t="b">
        <f>AND($H958="Heat Pump",$K958&lt;=Summary!$B$3)</f>
        <v>0</v>
      </c>
      <c r="B958">
        <v>2310792</v>
      </c>
      <c r="C958" t="s">
        <v>2174</v>
      </c>
      <c r="D958" t="s">
        <v>2175</v>
      </c>
      <c r="E958" t="s">
        <v>2176</v>
      </c>
      <c r="F958" t="s">
        <v>2176</v>
      </c>
      <c r="H958" t="s">
        <v>213</v>
      </c>
      <c r="I958" t="s">
        <v>218</v>
      </c>
      <c r="R958">
        <v>120</v>
      </c>
      <c r="T958">
        <v>194000</v>
      </c>
      <c r="U958">
        <v>0.93</v>
      </c>
      <c r="AA958">
        <v>97.6</v>
      </c>
      <c r="AO958" s="3">
        <v>42983</v>
      </c>
      <c r="AP958" s="3">
        <v>43147</v>
      </c>
      <c r="AQ958" t="s">
        <v>215</v>
      </c>
      <c r="AR958" t="s">
        <v>2178</v>
      </c>
    </row>
    <row r="959" spans="1:44" hidden="1" x14ac:dyDescent="0.3">
      <c r="A959" t="b">
        <f>AND($H959="Heat Pump",$K959&lt;=Summary!$B$3)</f>
        <v>0</v>
      </c>
      <c r="B959">
        <v>2265981</v>
      </c>
      <c r="C959" t="s">
        <v>2179</v>
      </c>
      <c r="D959" t="s">
        <v>2180</v>
      </c>
      <c r="E959" t="s">
        <v>227</v>
      </c>
      <c r="F959" t="s">
        <v>2181</v>
      </c>
      <c r="H959" t="s">
        <v>224</v>
      </c>
      <c r="I959" t="s">
        <v>225</v>
      </c>
      <c r="K959">
        <v>72</v>
      </c>
      <c r="L959">
        <v>77.099999999999994</v>
      </c>
      <c r="N959">
        <v>26</v>
      </c>
      <c r="R959">
        <v>230</v>
      </c>
      <c r="T959">
        <v>0</v>
      </c>
      <c r="AO959" s="3">
        <v>43466</v>
      </c>
      <c r="AP959" s="3">
        <v>42122</v>
      </c>
      <c r="AQ959" t="s">
        <v>239</v>
      </c>
      <c r="AR959" t="s">
        <v>2182</v>
      </c>
    </row>
    <row r="960" spans="1:44" hidden="1" x14ac:dyDescent="0.3">
      <c r="A960" t="b">
        <f>AND($H960="Heat Pump",$K960&lt;=Summary!$B$3)</f>
        <v>0</v>
      </c>
      <c r="B960">
        <v>2358277</v>
      </c>
      <c r="C960" t="s">
        <v>2183</v>
      </c>
      <c r="D960" t="s">
        <v>2184</v>
      </c>
      <c r="E960" t="s">
        <v>2185</v>
      </c>
      <c r="F960" t="s">
        <v>2186</v>
      </c>
      <c r="H960" t="s">
        <v>284</v>
      </c>
      <c r="T960">
        <v>0</v>
      </c>
      <c r="AB960" t="s">
        <v>2070</v>
      </c>
      <c r="AC960" t="s">
        <v>2071</v>
      </c>
      <c r="AD960">
        <v>26</v>
      </c>
      <c r="AE960">
        <v>1.8</v>
      </c>
      <c r="AF960">
        <v>19</v>
      </c>
      <c r="AG960">
        <v>51</v>
      </c>
      <c r="AH960" t="s">
        <v>287</v>
      </c>
      <c r="AI960">
        <v>50</v>
      </c>
      <c r="AO960" s="3">
        <v>43941</v>
      </c>
      <c r="AP960" s="3">
        <v>43781</v>
      </c>
      <c r="AQ960" t="s">
        <v>215</v>
      </c>
      <c r="AR960" t="s">
        <v>2187</v>
      </c>
    </row>
    <row r="961" spans="1:44" hidden="1" x14ac:dyDescent="0.3">
      <c r="A961" t="b">
        <f>AND($H961="Heat Pump",$K961&lt;=Summary!$B$3)</f>
        <v>0</v>
      </c>
      <c r="B961">
        <v>2350861</v>
      </c>
      <c r="C961" t="s">
        <v>2183</v>
      </c>
      <c r="D961" t="s">
        <v>2184</v>
      </c>
      <c r="E961" t="s">
        <v>2185</v>
      </c>
      <c r="F961" t="s">
        <v>2188</v>
      </c>
      <c r="H961" t="s">
        <v>294</v>
      </c>
      <c r="I961" t="s">
        <v>1852</v>
      </c>
      <c r="T961">
        <v>0</v>
      </c>
      <c r="AB961" t="s">
        <v>2070</v>
      </c>
      <c r="AC961" t="s">
        <v>2071</v>
      </c>
      <c r="AD961">
        <v>26</v>
      </c>
      <c r="AE961">
        <v>1.2</v>
      </c>
      <c r="AF961">
        <v>19</v>
      </c>
      <c r="AG961">
        <v>51</v>
      </c>
      <c r="AH961" t="s">
        <v>2032</v>
      </c>
      <c r="AI961">
        <v>0</v>
      </c>
      <c r="AO961" s="3">
        <v>42516</v>
      </c>
      <c r="AP961" s="3">
        <v>43781</v>
      </c>
      <c r="AQ961" t="s">
        <v>215</v>
      </c>
      <c r="AR961" t="s">
        <v>2189</v>
      </c>
    </row>
    <row r="962" spans="1:44" hidden="1" x14ac:dyDescent="0.3">
      <c r="A962" t="b">
        <f>AND($H962="Heat Pump",$K962&lt;=Summary!$B$3)</f>
        <v>0</v>
      </c>
      <c r="B962">
        <v>2360900</v>
      </c>
      <c r="C962" t="s">
        <v>2183</v>
      </c>
      <c r="D962" t="s">
        <v>2190</v>
      </c>
      <c r="E962" t="s">
        <v>2191</v>
      </c>
      <c r="F962" t="s">
        <v>2192</v>
      </c>
      <c r="H962" t="s">
        <v>284</v>
      </c>
      <c r="T962">
        <v>0</v>
      </c>
      <c r="AB962" t="s">
        <v>2070</v>
      </c>
      <c r="AC962" t="s">
        <v>2071</v>
      </c>
      <c r="AD962">
        <v>44.5</v>
      </c>
      <c r="AE962">
        <v>1.8</v>
      </c>
      <c r="AF962">
        <v>19</v>
      </c>
      <c r="AG962">
        <v>51</v>
      </c>
      <c r="AH962" t="s">
        <v>287</v>
      </c>
      <c r="AI962">
        <v>50</v>
      </c>
      <c r="AO962" s="3">
        <v>43978</v>
      </c>
      <c r="AP962" s="3">
        <v>43979</v>
      </c>
      <c r="AQ962" t="s">
        <v>215</v>
      </c>
      <c r="AR962" t="s">
        <v>2193</v>
      </c>
    </row>
    <row r="963" spans="1:44" hidden="1" x14ac:dyDescent="0.3">
      <c r="A963" t="b">
        <f>AND($H963="Heat Pump",$K963&lt;=Summary!$B$3)</f>
        <v>0</v>
      </c>
      <c r="B963">
        <v>2360893</v>
      </c>
      <c r="C963" t="s">
        <v>2183</v>
      </c>
      <c r="D963" t="s">
        <v>2190</v>
      </c>
      <c r="E963" t="s">
        <v>2191</v>
      </c>
      <c r="F963" t="s">
        <v>2194</v>
      </c>
      <c r="H963" t="s">
        <v>294</v>
      </c>
      <c r="I963" t="s">
        <v>1852</v>
      </c>
      <c r="T963">
        <v>0</v>
      </c>
      <c r="AB963" t="s">
        <v>2070</v>
      </c>
      <c r="AC963" t="s">
        <v>2071</v>
      </c>
      <c r="AD963">
        <v>44.5</v>
      </c>
      <c r="AE963">
        <v>1.5</v>
      </c>
      <c r="AF963">
        <v>19</v>
      </c>
      <c r="AG963">
        <v>51</v>
      </c>
      <c r="AH963" t="s">
        <v>287</v>
      </c>
      <c r="AI963">
        <v>50</v>
      </c>
      <c r="AO963" s="3">
        <v>43978</v>
      </c>
      <c r="AP963" s="3">
        <v>43979</v>
      </c>
      <c r="AQ963" t="s">
        <v>215</v>
      </c>
      <c r="AR963" t="s">
        <v>2195</v>
      </c>
    </row>
    <row r="964" spans="1:44" hidden="1" x14ac:dyDescent="0.3">
      <c r="A964" t="b">
        <f>AND($H964="Heat Pump",$K964&lt;=Summary!$B$3)</f>
        <v>0</v>
      </c>
      <c r="B964">
        <v>2357200</v>
      </c>
      <c r="C964" t="s">
        <v>2196</v>
      </c>
      <c r="D964" t="s">
        <v>2197</v>
      </c>
      <c r="E964" t="s">
        <v>2198</v>
      </c>
      <c r="F964" t="s">
        <v>2198</v>
      </c>
      <c r="H964" t="s">
        <v>213</v>
      </c>
      <c r="I964" t="s">
        <v>1852</v>
      </c>
      <c r="K964">
        <v>0</v>
      </c>
      <c r="L964">
        <v>0</v>
      </c>
      <c r="M964">
        <v>0</v>
      </c>
      <c r="N964">
        <v>0</v>
      </c>
      <c r="O964">
        <v>3</v>
      </c>
      <c r="T964">
        <v>199000</v>
      </c>
      <c r="U964">
        <v>0.89</v>
      </c>
      <c r="V964">
        <v>186</v>
      </c>
      <c r="Y964">
        <v>5.4</v>
      </c>
      <c r="Z964">
        <v>5.4</v>
      </c>
      <c r="AA964">
        <v>92</v>
      </c>
      <c r="AL964">
        <v>11</v>
      </c>
      <c r="AM964">
        <v>36</v>
      </c>
      <c r="AN964">
        <v>17.8</v>
      </c>
      <c r="AO964" s="3">
        <v>43585</v>
      </c>
      <c r="AP964" s="3">
        <v>43915</v>
      </c>
      <c r="AQ964" t="s">
        <v>215</v>
      </c>
      <c r="AR964" t="s">
        <v>2199</v>
      </c>
    </row>
    <row r="965" spans="1:44" hidden="1" x14ac:dyDescent="0.3">
      <c r="A965" t="b">
        <f>AND($H965="Heat Pump",$K965&lt;=Summary!$B$3)</f>
        <v>0</v>
      </c>
      <c r="B965">
        <v>2238668</v>
      </c>
      <c r="C965" t="s">
        <v>2200</v>
      </c>
      <c r="D965" t="s">
        <v>2201</v>
      </c>
      <c r="E965" t="s">
        <v>2202</v>
      </c>
      <c r="F965" t="s">
        <v>2202</v>
      </c>
      <c r="H965" t="s">
        <v>213</v>
      </c>
      <c r="I965" t="s">
        <v>214</v>
      </c>
      <c r="J965" t="s">
        <v>315</v>
      </c>
      <c r="O965">
        <v>3</v>
      </c>
      <c r="P965">
        <v>3</v>
      </c>
      <c r="Q965">
        <v>0</v>
      </c>
      <c r="T965">
        <v>199000</v>
      </c>
      <c r="AL965">
        <v>14.9</v>
      </c>
      <c r="AM965">
        <v>26</v>
      </c>
      <c r="AN965">
        <v>17.399999999999999</v>
      </c>
      <c r="AO965" s="3">
        <v>40690</v>
      </c>
      <c r="AP965" s="3">
        <v>42125</v>
      </c>
      <c r="AQ965" t="s">
        <v>215</v>
      </c>
      <c r="AR965" t="s">
        <v>2203</v>
      </c>
    </row>
    <row r="966" spans="1:44" hidden="1" x14ac:dyDescent="0.3">
      <c r="A966" t="b">
        <f>AND($H966="Heat Pump",$K966&lt;=Summary!$B$3)</f>
        <v>0</v>
      </c>
      <c r="B966">
        <v>2238667</v>
      </c>
      <c r="C966" t="s">
        <v>2200</v>
      </c>
      <c r="D966" t="s">
        <v>2201</v>
      </c>
      <c r="E966" t="s">
        <v>2204</v>
      </c>
      <c r="F966" t="s">
        <v>2204</v>
      </c>
      <c r="H966" t="s">
        <v>213</v>
      </c>
      <c r="I966" t="s">
        <v>214</v>
      </c>
      <c r="J966" t="s">
        <v>315</v>
      </c>
      <c r="O966">
        <v>3</v>
      </c>
      <c r="P966">
        <v>3</v>
      </c>
      <c r="Q966">
        <v>0</v>
      </c>
      <c r="T966">
        <v>199000</v>
      </c>
      <c r="AL966">
        <v>14.9</v>
      </c>
      <c r="AM966">
        <v>26</v>
      </c>
      <c r="AN966">
        <v>17.399999999999999</v>
      </c>
      <c r="AO966" s="3">
        <v>40690</v>
      </c>
      <c r="AP966" s="3">
        <v>42125</v>
      </c>
      <c r="AQ966" t="s">
        <v>215</v>
      </c>
      <c r="AR966" t="s">
        <v>2205</v>
      </c>
    </row>
    <row r="967" spans="1:44" hidden="1" x14ac:dyDescent="0.3">
      <c r="A967" t="b">
        <f>AND($H967="Heat Pump",$K967&lt;=Summary!$B$3)</f>
        <v>0</v>
      </c>
      <c r="B967">
        <v>2279123</v>
      </c>
      <c r="C967" t="s">
        <v>2206</v>
      </c>
      <c r="D967" t="s">
        <v>2207</v>
      </c>
      <c r="E967" t="s">
        <v>2208</v>
      </c>
      <c r="F967" t="s">
        <v>2209</v>
      </c>
      <c r="H967" t="s">
        <v>213</v>
      </c>
      <c r="I967" t="s">
        <v>314</v>
      </c>
      <c r="J967" t="s">
        <v>315</v>
      </c>
      <c r="O967">
        <v>3</v>
      </c>
      <c r="P967">
        <v>3</v>
      </c>
      <c r="Q967">
        <v>58.3</v>
      </c>
      <c r="T967">
        <v>199000000</v>
      </c>
      <c r="U967">
        <v>0.94</v>
      </c>
      <c r="Y967">
        <v>5.8</v>
      </c>
      <c r="AL967">
        <v>14.8</v>
      </c>
      <c r="AM967">
        <v>27.6</v>
      </c>
      <c r="AN967">
        <v>17.3</v>
      </c>
      <c r="AO967" s="3">
        <v>42615</v>
      </c>
      <c r="AP967" s="3">
        <v>42620</v>
      </c>
      <c r="AQ967" t="s">
        <v>215</v>
      </c>
      <c r="AR967" t="s">
        <v>2210</v>
      </c>
    </row>
    <row r="968" spans="1:44" hidden="1" x14ac:dyDescent="0.3">
      <c r="A968" t="b">
        <f>AND($H968="Heat Pump",$K968&lt;=Summary!$B$3)</f>
        <v>0</v>
      </c>
      <c r="B968">
        <v>2348792</v>
      </c>
      <c r="C968" t="s">
        <v>2211</v>
      </c>
      <c r="D968" t="s">
        <v>67</v>
      </c>
      <c r="E968" t="s">
        <v>68</v>
      </c>
      <c r="F968" t="s">
        <v>68</v>
      </c>
      <c r="H968" t="s">
        <v>224</v>
      </c>
      <c r="I968" t="s">
        <v>225</v>
      </c>
      <c r="K968">
        <v>52</v>
      </c>
      <c r="L968">
        <v>47.6</v>
      </c>
      <c r="N968">
        <v>19.7</v>
      </c>
      <c r="R968">
        <v>240</v>
      </c>
      <c r="S968">
        <v>866</v>
      </c>
      <c r="T968">
        <v>0</v>
      </c>
      <c r="U968">
        <v>3.75</v>
      </c>
      <c r="X968">
        <v>66</v>
      </c>
      <c r="AA968">
        <v>365</v>
      </c>
      <c r="AO968" s="3">
        <v>43763</v>
      </c>
      <c r="AP968" s="3">
        <v>43682</v>
      </c>
      <c r="AQ968" t="s">
        <v>239</v>
      </c>
      <c r="AR968" t="s">
        <v>2212</v>
      </c>
    </row>
    <row r="969" spans="1:44" hidden="1" x14ac:dyDescent="0.3">
      <c r="A969" t="b">
        <f>AND($H969="Heat Pump",$K969&lt;=Summary!$B$3)</f>
        <v>0</v>
      </c>
      <c r="B969">
        <v>2351247</v>
      </c>
      <c r="C969" t="s">
        <v>1809</v>
      </c>
      <c r="D969" t="s">
        <v>52</v>
      </c>
      <c r="E969" t="s">
        <v>2213</v>
      </c>
      <c r="F969" t="s">
        <v>2213</v>
      </c>
      <c r="H969" t="s">
        <v>238</v>
      </c>
      <c r="I969" t="s">
        <v>214</v>
      </c>
      <c r="K969">
        <v>49</v>
      </c>
      <c r="L969">
        <v>55.7</v>
      </c>
      <c r="M969">
        <v>8</v>
      </c>
      <c r="N969">
        <v>18</v>
      </c>
      <c r="O969">
        <v>2</v>
      </c>
      <c r="P969">
        <v>3</v>
      </c>
      <c r="T969">
        <v>100000</v>
      </c>
      <c r="U969">
        <v>0.88</v>
      </c>
      <c r="V969">
        <v>192</v>
      </c>
      <c r="X969">
        <v>100</v>
      </c>
      <c r="AA969">
        <v>95</v>
      </c>
      <c r="AO969" s="3">
        <v>42194</v>
      </c>
      <c r="AP969" s="3">
        <v>43812</v>
      </c>
      <c r="AQ969" t="s">
        <v>239</v>
      </c>
      <c r="AR969" t="s">
        <v>2214</v>
      </c>
    </row>
    <row r="970" spans="1:44" hidden="1" x14ac:dyDescent="0.3">
      <c r="A970" t="b">
        <f>AND($H970="Heat Pump",$K970&lt;=Summary!$B$3)</f>
        <v>0</v>
      </c>
      <c r="B970">
        <v>2351249</v>
      </c>
      <c r="C970" t="s">
        <v>1809</v>
      </c>
      <c r="D970" t="s">
        <v>52</v>
      </c>
      <c r="E970" t="s">
        <v>2215</v>
      </c>
      <c r="F970" t="s">
        <v>2215</v>
      </c>
      <c r="H970" t="s">
        <v>238</v>
      </c>
      <c r="I970" t="s">
        <v>218</v>
      </c>
      <c r="K970">
        <v>49</v>
      </c>
      <c r="L970">
        <v>55.7</v>
      </c>
      <c r="M970">
        <v>8</v>
      </c>
      <c r="N970">
        <v>18</v>
      </c>
      <c r="O970">
        <v>2</v>
      </c>
      <c r="P970">
        <v>3</v>
      </c>
      <c r="T970">
        <v>100000</v>
      </c>
      <c r="U970">
        <v>0.88</v>
      </c>
      <c r="V970">
        <v>192</v>
      </c>
      <c r="W970">
        <v>210.06564551420001</v>
      </c>
      <c r="X970">
        <v>100</v>
      </c>
      <c r="AA970">
        <v>95</v>
      </c>
      <c r="AO970" s="3">
        <v>42194</v>
      </c>
      <c r="AP970" s="3">
        <v>43812</v>
      </c>
      <c r="AQ970" t="s">
        <v>239</v>
      </c>
      <c r="AR970" t="s">
        <v>2216</v>
      </c>
    </row>
    <row r="971" spans="1:44" hidden="1" x14ac:dyDescent="0.3">
      <c r="A971" t="b">
        <f>AND($H971="Heat Pump",$K971&lt;=Summary!$B$3)</f>
        <v>0</v>
      </c>
      <c r="B971">
        <v>2354756</v>
      </c>
      <c r="C971" t="s">
        <v>1809</v>
      </c>
      <c r="D971" t="s">
        <v>52</v>
      </c>
      <c r="E971" t="s">
        <v>2217</v>
      </c>
      <c r="F971" t="s">
        <v>2217</v>
      </c>
      <c r="H971" t="s">
        <v>238</v>
      </c>
      <c r="I971" t="s">
        <v>214</v>
      </c>
      <c r="K971">
        <v>48</v>
      </c>
      <c r="L971">
        <v>51.9</v>
      </c>
      <c r="M971">
        <v>7.9</v>
      </c>
      <c r="N971">
        <v>18</v>
      </c>
      <c r="O971">
        <v>2</v>
      </c>
      <c r="P971">
        <v>3</v>
      </c>
      <c r="T971">
        <v>76000</v>
      </c>
      <c r="U971">
        <v>0.88</v>
      </c>
      <c r="X971">
        <v>119</v>
      </c>
      <c r="AA971">
        <v>93</v>
      </c>
      <c r="AO971" s="3">
        <v>42806</v>
      </c>
      <c r="AP971" s="3">
        <v>43874</v>
      </c>
      <c r="AQ971" t="s">
        <v>239</v>
      </c>
      <c r="AR971" t="s">
        <v>2218</v>
      </c>
    </row>
    <row r="972" spans="1:44" hidden="1" x14ac:dyDescent="0.3">
      <c r="A972" t="b">
        <f>AND($H972="Heat Pump",$K972&lt;=Summary!$B$3)</f>
        <v>0</v>
      </c>
      <c r="B972">
        <v>2351243</v>
      </c>
      <c r="C972" t="s">
        <v>1809</v>
      </c>
      <c r="D972" t="s">
        <v>52</v>
      </c>
      <c r="E972" t="s">
        <v>2219</v>
      </c>
      <c r="F972" t="s">
        <v>2219</v>
      </c>
      <c r="H972" t="s">
        <v>238</v>
      </c>
      <c r="I972" t="s">
        <v>214</v>
      </c>
      <c r="K972">
        <v>74</v>
      </c>
      <c r="L972">
        <v>51.9</v>
      </c>
      <c r="M972">
        <v>8</v>
      </c>
      <c r="N972">
        <v>22.5</v>
      </c>
      <c r="O972">
        <v>2</v>
      </c>
      <c r="P972">
        <v>3</v>
      </c>
      <c r="T972">
        <v>100000</v>
      </c>
      <c r="U972">
        <v>0.86</v>
      </c>
      <c r="V972">
        <v>196</v>
      </c>
      <c r="X972">
        <v>130</v>
      </c>
      <c r="AA972">
        <v>96</v>
      </c>
      <c r="AO972" s="3">
        <v>42257</v>
      </c>
      <c r="AP972" s="3">
        <v>43812</v>
      </c>
      <c r="AQ972" t="s">
        <v>239</v>
      </c>
      <c r="AR972" t="s">
        <v>2220</v>
      </c>
    </row>
    <row r="973" spans="1:44" hidden="1" x14ac:dyDescent="0.3">
      <c r="A973" t="b">
        <f>AND($H973="Heat Pump",$K973&lt;=Summary!$B$3)</f>
        <v>0</v>
      </c>
      <c r="B973">
        <v>2351245</v>
      </c>
      <c r="C973" t="s">
        <v>1809</v>
      </c>
      <c r="D973" t="s">
        <v>52</v>
      </c>
      <c r="E973" t="s">
        <v>2221</v>
      </c>
      <c r="F973" t="s">
        <v>2221</v>
      </c>
      <c r="H973" t="s">
        <v>238</v>
      </c>
      <c r="I973" t="s">
        <v>218</v>
      </c>
      <c r="K973">
        <v>74</v>
      </c>
      <c r="L973">
        <v>51.9</v>
      </c>
      <c r="M973">
        <v>8</v>
      </c>
      <c r="N973">
        <v>22.5</v>
      </c>
      <c r="O973">
        <v>2</v>
      </c>
      <c r="P973">
        <v>3</v>
      </c>
      <c r="T973">
        <v>100000</v>
      </c>
      <c r="U973">
        <v>0.86</v>
      </c>
      <c r="V973">
        <v>196</v>
      </c>
      <c r="W973">
        <v>214.44201312909999</v>
      </c>
      <c r="X973">
        <v>130</v>
      </c>
      <c r="AA973">
        <v>96</v>
      </c>
      <c r="AO973" s="3">
        <v>42257</v>
      </c>
      <c r="AP973" s="3">
        <v>43812</v>
      </c>
      <c r="AQ973" t="s">
        <v>239</v>
      </c>
      <c r="AR973" t="s">
        <v>2222</v>
      </c>
    </row>
    <row r="974" spans="1:44" hidden="1" x14ac:dyDescent="0.3">
      <c r="A974" t="b">
        <f>AND($H974="Heat Pump",$K974&lt;=Summary!$B$3)</f>
        <v>0</v>
      </c>
      <c r="B974">
        <v>2349882</v>
      </c>
      <c r="C974" t="s">
        <v>1809</v>
      </c>
      <c r="D974" t="s">
        <v>211</v>
      </c>
      <c r="E974" t="s">
        <v>2223</v>
      </c>
      <c r="F974" t="s">
        <v>2223</v>
      </c>
      <c r="H974" t="s">
        <v>238</v>
      </c>
      <c r="I974" t="s">
        <v>214</v>
      </c>
      <c r="K974">
        <v>49</v>
      </c>
      <c r="L974">
        <v>55.7</v>
      </c>
      <c r="M974">
        <v>8</v>
      </c>
      <c r="N974">
        <v>18</v>
      </c>
      <c r="O974">
        <v>2</v>
      </c>
      <c r="P974">
        <v>3</v>
      </c>
      <c r="S974">
        <v>18</v>
      </c>
      <c r="T974">
        <v>100000</v>
      </c>
      <c r="U974">
        <v>0.88</v>
      </c>
      <c r="V974">
        <v>192</v>
      </c>
      <c r="X974">
        <v>100</v>
      </c>
      <c r="AA974">
        <v>95</v>
      </c>
      <c r="AO974" s="3">
        <v>42254</v>
      </c>
      <c r="AP974" s="3">
        <v>43787</v>
      </c>
      <c r="AQ974" t="s">
        <v>215</v>
      </c>
      <c r="AR974" t="s">
        <v>2224</v>
      </c>
    </row>
    <row r="975" spans="1:44" hidden="1" x14ac:dyDescent="0.3">
      <c r="A975" t="b">
        <f>AND($H975="Heat Pump",$K975&lt;=Summary!$B$3)</f>
        <v>0</v>
      </c>
      <c r="B975">
        <v>2349885</v>
      </c>
      <c r="C975" t="s">
        <v>1809</v>
      </c>
      <c r="D975" t="s">
        <v>211</v>
      </c>
      <c r="E975" t="s">
        <v>2225</v>
      </c>
      <c r="F975" t="s">
        <v>2225</v>
      </c>
      <c r="H975" t="s">
        <v>238</v>
      </c>
      <c r="I975" t="s">
        <v>218</v>
      </c>
      <c r="K975">
        <v>49</v>
      </c>
      <c r="L975">
        <v>55.7</v>
      </c>
      <c r="M975">
        <v>8</v>
      </c>
      <c r="N975">
        <v>18</v>
      </c>
      <c r="O975">
        <v>2</v>
      </c>
      <c r="P975">
        <v>3</v>
      </c>
      <c r="S975">
        <v>18</v>
      </c>
      <c r="T975">
        <v>100000</v>
      </c>
      <c r="U975">
        <v>0.88</v>
      </c>
      <c r="V975">
        <v>192</v>
      </c>
      <c r="W975">
        <v>210.06564551420001</v>
      </c>
      <c r="X975">
        <v>100</v>
      </c>
      <c r="AA975">
        <v>95</v>
      </c>
      <c r="AO975" s="3">
        <v>42254</v>
      </c>
      <c r="AP975" s="3">
        <v>43787</v>
      </c>
      <c r="AQ975" t="s">
        <v>239</v>
      </c>
      <c r="AR975" t="s">
        <v>2226</v>
      </c>
    </row>
    <row r="976" spans="1:44" hidden="1" x14ac:dyDescent="0.3">
      <c r="A976" t="b">
        <f>AND($H976="Heat Pump",$K976&lt;=Summary!$B$3)</f>
        <v>0</v>
      </c>
      <c r="B976">
        <v>2349918</v>
      </c>
      <c r="C976" t="s">
        <v>1809</v>
      </c>
      <c r="D976" t="s">
        <v>211</v>
      </c>
      <c r="E976" t="s">
        <v>2227</v>
      </c>
      <c r="F976" t="s">
        <v>2227</v>
      </c>
      <c r="H976" t="s">
        <v>238</v>
      </c>
      <c r="I976" t="s">
        <v>214</v>
      </c>
      <c r="K976">
        <v>74</v>
      </c>
      <c r="L976">
        <v>51.9</v>
      </c>
      <c r="M976">
        <v>8</v>
      </c>
      <c r="N976">
        <v>22.5</v>
      </c>
      <c r="O976">
        <v>2</v>
      </c>
      <c r="P976">
        <v>3</v>
      </c>
      <c r="S976">
        <v>23</v>
      </c>
      <c r="T976">
        <v>100000</v>
      </c>
      <c r="U976">
        <v>0.86</v>
      </c>
      <c r="V976">
        <v>196</v>
      </c>
      <c r="X976">
        <v>130</v>
      </c>
      <c r="AA976">
        <v>96</v>
      </c>
      <c r="AO976" s="3">
        <v>42257</v>
      </c>
      <c r="AP976" s="3">
        <v>43788</v>
      </c>
      <c r="AQ976" t="s">
        <v>215</v>
      </c>
      <c r="AR976" t="s">
        <v>2228</v>
      </c>
    </row>
    <row r="977" spans="1:44" hidden="1" x14ac:dyDescent="0.3">
      <c r="A977" t="b">
        <f>AND($H977="Heat Pump",$K977&lt;=Summary!$B$3)</f>
        <v>0</v>
      </c>
      <c r="B977">
        <v>2349923</v>
      </c>
      <c r="C977" t="s">
        <v>1809</v>
      </c>
      <c r="D977" t="s">
        <v>211</v>
      </c>
      <c r="E977" t="s">
        <v>2229</v>
      </c>
      <c r="F977" t="s">
        <v>2229</v>
      </c>
      <c r="H977" t="s">
        <v>238</v>
      </c>
      <c r="I977" t="s">
        <v>218</v>
      </c>
      <c r="K977">
        <v>74</v>
      </c>
      <c r="L977">
        <v>22.5</v>
      </c>
      <c r="M977">
        <v>2</v>
      </c>
      <c r="N977">
        <v>3</v>
      </c>
      <c r="O977">
        <v>2</v>
      </c>
      <c r="P977">
        <v>3</v>
      </c>
      <c r="S977">
        <v>23</v>
      </c>
      <c r="T977">
        <v>100000</v>
      </c>
      <c r="U977">
        <v>0.86</v>
      </c>
      <c r="V977">
        <v>196</v>
      </c>
      <c r="W977">
        <v>214.44201312909999</v>
      </c>
      <c r="X977">
        <v>130</v>
      </c>
      <c r="AA977">
        <v>96</v>
      </c>
      <c r="AO977" s="3">
        <v>42257</v>
      </c>
      <c r="AP977" s="3">
        <v>43788</v>
      </c>
      <c r="AQ977" t="s">
        <v>215</v>
      </c>
      <c r="AR977" t="s">
        <v>2230</v>
      </c>
    </row>
    <row r="978" spans="1:44" hidden="1" x14ac:dyDescent="0.3">
      <c r="A978" t="b">
        <f>AND($H978="Heat Pump",$K978&lt;=Summary!$B$3)</f>
        <v>0</v>
      </c>
      <c r="B978">
        <v>2348648</v>
      </c>
      <c r="C978" t="s">
        <v>1809</v>
      </c>
      <c r="D978" t="s">
        <v>211</v>
      </c>
      <c r="E978" t="s">
        <v>1812</v>
      </c>
      <c r="F978" t="s">
        <v>1812</v>
      </c>
      <c r="H978" t="s">
        <v>238</v>
      </c>
      <c r="I978" t="s">
        <v>214</v>
      </c>
      <c r="K978">
        <v>48</v>
      </c>
      <c r="L978">
        <v>51.9</v>
      </c>
      <c r="M978">
        <v>7.9</v>
      </c>
      <c r="N978">
        <v>18</v>
      </c>
      <c r="O978">
        <v>2</v>
      </c>
      <c r="P978">
        <v>3</v>
      </c>
      <c r="S978">
        <v>11</v>
      </c>
      <c r="T978">
        <v>76000</v>
      </c>
      <c r="U978">
        <v>0.88</v>
      </c>
      <c r="V978">
        <v>1192</v>
      </c>
      <c r="X978">
        <v>119</v>
      </c>
      <c r="AA978">
        <v>93</v>
      </c>
      <c r="AO978" s="3">
        <v>42806</v>
      </c>
      <c r="AP978" s="3">
        <v>43803</v>
      </c>
      <c r="AQ978" t="s">
        <v>215</v>
      </c>
      <c r="AR978" t="s">
        <v>2231</v>
      </c>
    </row>
    <row r="979" spans="1:44" hidden="1" x14ac:dyDescent="0.3">
      <c r="A979" t="b">
        <f>AND($H979="Heat Pump",$K979&lt;=Summary!$B$3)</f>
        <v>0</v>
      </c>
      <c r="B979">
        <v>2351248</v>
      </c>
      <c r="C979" t="s">
        <v>1809</v>
      </c>
      <c r="D979" t="s">
        <v>823</v>
      </c>
      <c r="E979" t="s">
        <v>2232</v>
      </c>
      <c r="F979" t="s">
        <v>2232</v>
      </c>
      <c r="H979" t="s">
        <v>238</v>
      </c>
      <c r="I979" t="s">
        <v>214</v>
      </c>
      <c r="K979">
        <v>49</v>
      </c>
      <c r="L979">
        <v>55.7</v>
      </c>
      <c r="M979">
        <v>8</v>
      </c>
      <c r="N979">
        <v>18</v>
      </c>
      <c r="O979">
        <v>2</v>
      </c>
      <c r="P979">
        <v>3</v>
      </c>
      <c r="T979">
        <v>100000</v>
      </c>
      <c r="U979">
        <v>0.88</v>
      </c>
      <c r="V979">
        <v>192</v>
      </c>
      <c r="X979">
        <v>100</v>
      </c>
      <c r="AA979">
        <v>95</v>
      </c>
      <c r="AO979" s="3">
        <v>42194</v>
      </c>
      <c r="AP979" s="3">
        <v>43812</v>
      </c>
      <c r="AQ979" t="s">
        <v>215</v>
      </c>
      <c r="AR979" t="s">
        <v>2233</v>
      </c>
    </row>
    <row r="980" spans="1:44" hidden="1" x14ac:dyDescent="0.3">
      <c r="A980" t="b">
        <f>AND($H980="Heat Pump",$K980&lt;=Summary!$B$3)</f>
        <v>0</v>
      </c>
      <c r="B980">
        <v>2351250</v>
      </c>
      <c r="C980" t="s">
        <v>1809</v>
      </c>
      <c r="D980" t="s">
        <v>823</v>
      </c>
      <c r="E980" t="s">
        <v>2234</v>
      </c>
      <c r="F980" t="s">
        <v>2234</v>
      </c>
      <c r="H980" t="s">
        <v>238</v>
      </c>
      <c r="I980" t="s">
        <v>218</v>
      </c>
      <c r="K980">
        <v>49</v>
      </c>
      <c r="L980">
        <v>55.7</v>
      </c>
      <c r="M980">
        <v>8</v>
      </c>
      <c r="N980">
        <v>18</v>
      </c>
      <c r="O980">
        <v>2</v>
      </c>
      <c r="P980">
        <v>3</v>
      </c>
      <c r="T980">
        <v>100000</v>
      </c>
      <c r="U980">
        <v>0.88</v>
      </c>
      <c r="V980">
        <v>192</v>
      </c>
      <c r="W980">
        <v>210.06564551420001</v>
      </c>
      <c r="X980">
        <v>100</v>
      </c>
      <c r="AA980">
        <v>95</v>
      </c>
      <c r="AO980" s="3">
        <v>42194</v>
      </c>
      <c r="AP980" s="3">
        <v>43812</v>
      </c>
      <c r="AQ980" t="s">
        <v>215</v>
      </c>
      <c r="AR980" t="s">
        <v>2235</v>
      </c>
    </row>
    <row r="981" spans="1:44" hidden="1" x14ac:dyDescent="0.3">
      <c r="A981" t="b">
        <f>AND($H981="Heat Pump",$K981&lt;=Summary!$B$3)</f>
        <v>0</v>
      </c>
      <c r="B981">
        <v>2354757</v>
      </c>
      <c r="C981" t="s">
        <v>1809</v>
      </c>
      <c r="D981" t="s">
        <v>823</v>
      </c>
      <c r="E981" t="s">
        <v>2236</v>
      </c>
      <c r="F981" t="s">
        <v>2236</v>
      </c>
      <c r="H981" t="s">
        <v>238</v>
      </c>
      <c r="I981" t="s">
        <v>214</v>
      </c>
      <c r="K981">
        <v>48</v>
      </c>
      <c r="L981">
        <v>51.9</v>
      </c>
      <c r="M981">
        <v>7.9</v>
      </c>
      <c r="N981">
        <v>18</v>
      </c>
      <c r="O981">
        <v>2</v>
      </c>
      <c r="P981">
        <v>3</v>
      </c>
      <c r="T981">
        <v>76000</v>
      </c>
      <c r="U981">
        <v>0.88</v>
      </c>
      <c r="X981">
        <v>119</v>
      </c>
      <c r="AA981">
        <v>93</v>
      </c>
      <c r="AO981" s="3">
        <v>42806</v>
      </c>
      <c r="AP981" s="3">
        <v>43874</v>
      </c>
      <c r="AQ981" t="s">
        <v>215</v>
      </c>
      <c r="AR981" t="s">
        <v>2237</v>
      </c>
    </row>
    <row r="982" spans="1:44" hidden="1" x14ac:dyDescent="0.3">
      <c r="A982" t="b">
        <f>AND($H982="Heat Pump",$K982&lt;=Summary!$B$3)</f>
        <v>0</v>
      </c>
      <c r="B982">
        <v>2351244</v>
      </c>
      <c r="C982" t="s">
        <v>1809</v>
      </c>
      <c r="D982" t="s">
        <v>823</v>
      </c>
      <c r="E982" t="s">
        <v>2238</v>
      </c>
      <c r="F982" t="s">
        <v>2239</v>
      </c>
      <c r="H982" t="s">
        <v>238</v>
      </c>
      <c r="I982" t="s">
        <v>214</v>
      </c>
      <c r="K982">
        <v>74</v>
      </c>
      <c r="L982">
        <v>51.9</v>
      </c>
      <c r="M982">
        <v>8</v>
      </c>
      <c r="N982">
        <v>22.5</v>
      </c>
      <c r="O982">
        <v>2</v>
      </c>
      <c r="P982">
        <v>3</v>
      </c>
      <c r="T982">
        <v>100000</v>
      </c>
      <c r="U982">
        <v>0.86</v>
      </c>
      <c r="V982">
        <v>196</v>
      </c>
      <c r="X982">
        <v>130</v>
      </c>
      <c r="AA982">
        <v>96</v>
      </c>
      <c r="AO982" s="3">
        <v>42257</v>
      </c>
      <c r="AP982" s="3">
        <v>43812</v>
      </c>
      <c r="AQ982" t="s">
        <v>215</v>
      </c>
      <c r="AR982" t="s">
        <v>2240</v>
      </c>
    </row>
    <row r="983" spans="1:44" hidden="1" x14ac:dyDescent="0.3">
      <c r="A983" t="b">
        <f>AND($H983="Heat Pump",$K983&lt;=Summary!$B$3)</f>
        <v>0</v>
      </c>
      <c r="B983">
        <v>2351246</v>
      </c>
      <c r="C983" t="s">
        <v>1809</v>
      </c>
      <c r="D983" t="s">
        <v>823</v>
      </c>
      <c r="E983" t="s">
        <v>2241</v>
      </c>
      <c r="F983" t="s">
        <v>2242</v>
      </c>
      <c r="H983" t="s">
        <v>238</v>
      </c>
      <c r="I983" t="s">
        <v>218</v>
      </c>
      <c r="K983">
        <v>74</v>
      </c>
      <c r="L983">
        <v>51.9</v>
      </c>
      <c r="M983">
        <v>8</v>
      </c>
      <c r="N983">
        <v>22.5</v>
      </c>
      <c r="O983">
        <v>2</v>
      </c>
      <c r="P983">
        <v>3</v>
      </c>
      <c r="T983">
        <v>100000</v>
      </c>
      <c r="U983">
        <v>0.86</v>
      </c>
      <c r="V983">
        <v>196</v>
      </c>
      <c r="W983">
        <v>214.44201312909999</v>
      </c>
      <c r="X983">
        <v>130</v>
      </c>
      <c r="AA983">
        <v>96</v>
      </c>
      <c r="AO983" s="3">
        <v>42257</v>
      </c>
      <c r="AP983" s="3">
        <v>43812</v>
      </c>
      <c r="AQ983" t="s">
        <v>215</v>
      </c>
      <c r="AR983" t="s">
        <v>2243</v>
      </c>
    </row>
    <row r="984" spans="1:44" hidden="1" x14ac:dyDescent="0.3">
      <c r="A984" t="b">
        <f>AND($H984="Heat Pump",$K984&lt;=Summary!$B$3)</f>
        <v>0</v>
      </c>
      <c r="B984">
        <v>2349919</v>
      </c>
      <c r="C984" t="s">
        <v>1809</v>
      </c>
      <c r="D984" t="s">
        <v>31</v>
      </c>
      <c r="E984" t="s">
        <v>2244</v>
      </c>
      <c r="F984" t="s">
        <v>2244</v>
      </c>
      <c r="H984" t="s">
        <v>238</v>
      </c>
      <c r="I984" t="s">
        <v>218</v>
      </c>
      <c r="K984">
        <v>49</v>
      </c>
      <c r="L984">
        <v>55.7</v>
      </c>
      <c r="M984">
        <v>8</v>
      </c>
      <c r="N984">
        <v>18</v>
      </c>
      <c r="O984">
        <v>2</v>
      </c>
      <c r="P984">
        <v>3</v>
      </c>
      <c r="S984">
        <v>18</v>
      </c>
      <c r="T984">
        <v>100000</v>
      </c>
      <c r="U984">
        <v>0.88</v>
      </c>
      <c r="V984">
        <v>192</v>
      </c>
      <c r="W984">
        <v>210.06564551420001</v>
      </c>
      <c r="X984">
        <v>100</v>
      </c>
      <c r="AA984">
        <v>95</v>
      </c>
      <c r="AO984" s="3">
        <v>42254</v>
      </c>
      <c r="AP984" s="3">
        <v>43788</v>
      </c>
      <c r="AQ984" t="s">
        <v>239</v>
      </c>
      <c r="AR984" t="s">
        <v>2245</v>
      </c>
    </row>
    <row r="985" spans="1:44" hidden="1" x14ac:dyDescent="0.3">
      <c r="A985" t="b">
        <f>AND($H985="Heat Pump",$K985&lt;=Summary!$B$3)</f>
        <v>0</v>
      </c>
      <c r="B985">
        <v>2323889</v>
      </c>
      <c r="C985" t="s">
        <v>74</v>
      </c>
      <c r="D985" t="s">
        <v>75</v>
      </c>
      <c r="E985" t="s">
        <v>2246</v>
      </c>
      <c r="F985" t="s">
        <v>2247</v>
      </c>
      <c r="H985" t="s">
        <v>213</v>
      </c>
      <c r="I985" t="s">
        <v>218</v>
      </c>
      <c r="O985">
        <v>2</v>
      </c>
      <c r="P985">
        <v>2</v>
      </c>
      <c r="T985">
        <v>199000</v>
      </c>
      <c r="U985">
        <v>0.93</v>
      </c>
      <c r="V985">
        <v>182</v>
      </c>
      <c r="W985">
        <v>199.124726477</v>
      </c>
      <c r="Y985">
        <v>5.2</v>
      </c>
      <c r="Z985">
        <v>5.2</v>
      </c>
      <c r="AL985">
        <v>9.8000000000000007</v>
      </c>
      <c r="AM985">
        <v>27.5</v>
      </c>
      <c r="AN985">
        <v>18.5</v>
      </c>
      <c r="AO985" s="3">
        <v>43215</v>
      </c>
      <c r="AP985" s="3">
        <v>43922</v>
      </c>
      <c r="AQ985" t="s">
        <v>239</v>
      </c>
      <c r="AR985" t="s">
        <v>2248</v>
      </c>
    </row>
    <row r="986" spans="1:44" hidden="1" x14ac:dyDescent="0.3">
      <c r="A986" t="b">
        <f>AND($H986="Heat Pump",$K986&lt;=Summary!$B$3)</f>
        <v>0</v>
      </c>
      <c r="B986">
        <v>2317516</v>
      </c>
      <c r="C986" t="s">
        <v>74</v>
      </c>
      <c r="D986" t="s">
        <v>75</v>
      </c>
      <c r="E986" t="s">
        <v>2249</v>
      </c>
      <c r="F986" t="s">
        <v>2249</v>
      </c>
      <c r="H986" t="s">
        <v>213</v>
      </c>
      <c r="I986" t="s">
        <v>314</v>
      </c>
      <c r="K986">
        <v>1</v>
      </c>
      <c r="T986">
        <v>180000</v>
      </c>
      <c r="U986">
        <v>0.94</v>
      </c>
      <c r="Y986">
        <v>5.2</v>
      </c>
      <c r="Z986">
        <v>5.2</v>
      </c>
      <c r="AA986">
        <v>96</v>
      </c>
      <c r="AO986" s="3">
        <v>43038</v>
      </c>
      <c r="AP986" s="3">
        <v>43447</v>
      </c>
      <c r="AQ986" t="s">
        <v>215</v>
      </c>
      <c r="AR986" t="s">
        <v>2250</v>
      </c>
    </row>
    <row r="987" spans="1:44" hidden="1" x14ac:dyDescent="0.3">
      <c r="A987" t="b">
        <f>AND($H987="Heat Pump",$K987&lt;=Summary!$B$3)</f>
        <v>0</v>
      </c>
      <c r="B987">
        <v>2336523</v>
      </c>
      <c r="C987" t="s">
        <v>74</v>
      </c>
      <c r="D987" t="s">
        <v>75</v>
      </c>
      <c r="E987" t="s">
        <v>2251</v>
      </c>
      <c r="F987" t="s">
        <v>2252</v>
      </c>
      <c r="H987" t="s">
        <v>213</v>
      </c>
      <c r="I987" t="s">
        <v>218</v>
      </c>
      <c r="K987">
        <v>0</v>
      </c>
      <c r="L987">
        <v>0</v>
      </c>
      <c r="M987">
        <v>31.2</v>
      </c>
      <c r="N987">
        <v>0</v>
      </c>
      <c r="O987">
        <v>3</v>
      </c>
      <c r="P987">
        <v>3</v>
      </c>
      <c r="T987">
        <v>180000</v>
      </c>
      <c r="U987">
        <v>0.94</v>
      </c>
      <c r="V987">
        <v>181</v>
      </c>
      <c r="W987">
        <v>198.03063457330001</v>
      </c>
      <c r="Y987">
        <v>5.2</v>
      </c>
      <c r="Z987">
        <v>5.2</v>
      </c>
      <c r="AA987">
        <v>97</v>
      </c>
      <c r="AL987">
        <v>14.8</v>
      </c>
      <c r="AM987">
        <v>28.7</v>
      </c>
      <c r="AN987">
        <v>17.3</v>
      </c>
      <c r="AO987" s="3">
        <v>43570</v>
      </c>
      <c r="AP987" s="3">
        <v>43864</v>
      </c>
      <c r="AQ987" t="s">
        <v>215</v>
      </c>
      <c r="AR987" t="s">
        <v>2253</v>
      </c>
    </row>
    <row r="988" spans="1:44" hidden="1" x14ac:dyDescent="0.3">
      <c r="A988" t="b">
        <f>AND($H988="Heat Pump",$K988&lt;=Summary!$B$3)</f>
        <v>0</v>
      </c>
      <c r="B988">
        <v>2317517</v>
      </c>
      <c r="C988" t="s">
        <v>74</v>
      </c>
      <c r="D988" t="s">
        <v>75</v>
      </c>
      <c r="E988" t="s">
        <v>2254</v>
      </c>
      <c r="F988" t="s">
        <v>2254</v>
      </c>
      <c r="H988" t="s">
        <v>213</v>
      </c>
      <c r="I988" t="s">
        <v>314</v>
      </c>
      <c r="K988">
        <v>1</v>
      </c>
      <c r="T988">
        <v>180000</v>
      </c>
      <c r="U988">
        <v>0.94</v>
      </c>
      <c r="Y988">
        <v>5.2</v>
      </c>
      <c r="Z988">
        <v>5.2</v>
      </c>
      <c r="AA988">
        <v>96</v>
      </c>
      <c r="AO988" s="3">
        <v>43038</v>
      </c>
      <c r="AP988" s="3">
        <v>43447</v>
      </c>
      <c r="AQ988" t="s">
        <v>215</v>
      </c>
      <c r="AR988" t="s">
        <v>2255</v>
      </c>
    </row>
    <row r="989" spans="1:44" hidden="1" x14ac:dyDescent="0.3">
      <c r="A989" t="b">
        <f>AND($H989="Heat Pump",$K989&lt;=Summary!$B$3)</f>
        <v>0</v>
      </c>
      <c r="B989">
        <v>2336528</v>
      </c>
      <c r="C989" t="s">
        <v>74</v>
      </c>
      <c r="D989" t="s">
        <v>75</v>
      </c>
      <c r="E989" t="s">
        <v>2251</v>
      </c>
      <c r="F989" t="s">
        <v>2256</v>
      </c>
      <c r="H989" t="s">
        <v>213</v>
      </c>
      <c r="I989" t="s">
        <v>218</v>
      </c>
      <c r="K989">
        <v>0</v>
      </c>
      <c r="L989">
        <v>0</v>
      </c>
      <c r="M989">
        <v>31.2</v>
      </c>
      <c r="N989">
        <v>0</v>
      </c>
      <c r="O989">
        <v>3</v>
      </c>
      <c r="P989">
        <v>3</v>
      </c>
      <c r="T989">
        <v>180000</v>
      </c>
      <c r="U989">
        <v>0.94</v>
      </c>
      <c r="V989">
        <v>181</v>
      </c>
      <c r="W989">
        <v>198.03063457330001</v>
      </c>
      <c r="Y989">
        <v>5.2</v>
      </c>
      <c r="Z989">
        <v>5.2</v>
      </c>
      <c r="AA989">
        <v>97</v>
      </c>
      <c r="AL989">
        <v>14.8</v>
      </c>
      <c r="AM989">
        <v>28.7</v>
      </c>
      <c r="AN989">
        <v>17.3</v>
      </c>
      <c r="AO989" s="3">
        <v>43570</v>
      </c>
      <c r="AP989" s="3">
        <v>43864</v>
      </c>
      <c r="AQ989" t="s">
        <v>215</v>
      </c>
      <c r="AR989" t="s">
        <v>2257</v>
      </c>
    </row>
    <row r="990" spans="1:44" hidden="1" x14ac:dyDescent="0.3">
      <c r="A990" t="b">
        <f>AND($H990="Heat Pump",$K990&lt;=Summary!$B$3)</f>
        <v>0</v>
      </c>
      <c r="B990">
        <v>2336513</v>
      </c>
      <c r="C990" t="s">
        <v>74</v>
      </c>
      <c r="D990" t="s">
        <v>75</v>
      </c>
      <c r="E990" t="s">
        <v>2251</v>
      </c>
      <c r="F990" t="s">
        <v>2258</v>
      </c>
      <c r="H990" t="s">
        <v>213</v>
      </c>
      <c r="I990" t="s">
        <v>214</v>
      </c>
      <c r="K990">
        <v>0</v>
      </c>
      <c r="L990">
        <v>0</v>
      </c>
      <c r="M990">
        <v>31.2</v>
      </c>
      <c r="N990">
        <v>0</v>
      </c>
      <c r="O990">
        <v>3</v>
      </c>
      <c r="P990">
        <v>3</v>
      </c>
      <c r="T990">
        <v>199000</v>
      </c>
      <c r="U990">
        <v>0.94</v>
      </c>
      <c r="V990">
        <v>181</v>
      </c>
      <c r="Y990">
        <v>6</v>
      </c>
      <c r="Z990">
        <v>6</v>
      </c>
      <c r="AA990">
        <v>97</v>
      </c>
      <c r="AL990">
        <v>14.8</v>
      </c>
      <c r="AM990">
        <v>28.7</v>
      </c>
      <c r="AN990">
        <v>17.3</v>
      </c>
      <c r="AO990" s="3">
        <v>43570</v>
      </c>
      <c r="AP990" s="3">
        <v>43864</v>
      </c>
      <c r="AQ990" t="s">
        <v>215</v>
      </c>
      <c r="AR990" t="s">
        <v>2259</v>
      </c>
    </row>
    <row r="991" spans="1:44" hidden="1" x14ac:dyDescent="0.3">
      <c r="A991" t="b">
        <f>AND($H991="Heat Pump",$K991&lt;=Summary!$B$3)</f>
        <v>0</v>
      </c>
      <c r="B991">
        <v>2336516</v>
      </c>
      <c r="C991" t="s">
        <v>74</v>
      </c>
      <c r="D991" t="s">
        <v>75</v>
      </c>
      <c r="E991" t="s">
        <v>2251</v>
      </c>
      <c r="F991" t="s">
        <v>2260</v>
      </c>
      <c r="H991" t="s">
        <v>213</v>
      </c>
      <c r="I991" t="s">
        <v>218</v>
      </c>
      <c r="K991">
        <v>0</v>
      </c>
      <c r="L991">
        <v>0</v>
      </c>
      <c r="M991">
        <v>31.2</v>
      </c>
      <c r="N991">
        <v>0</v>
      </c>
      <c r="O991">
        <v>3</v>
      </c>
      <c r="P991">
        <v>3</v>
      </c>
      <c r="T991">
        <v>199000</v>
      </c>
      <c r="U991">
        <v>0.94</v>
      </c>
      <c r="V991">
        <v>181</v>
      </c>
      <c r="W991">
        <v>198.03063457330001</v>
      </c>
      <c r="Y991">
        <v>6</v>
      </c>
      <c r="Z991">
        <v>6</v>
      </c>
      <c r="AA991">
        <v>97</v>
      </c>
      <c r="AL991">
        <v>14.8</v>
      </c>
      <c r="AM991">
        <v>28.7</v>
      </c>
      <c r="AN991">
        <v>17.3</v>
      </c>
      <c r="AO991" s="3">
        <v>43570</v>
      </c>
      <c r="AP991" s="3">
        <v>43864</v>
      </c>
      <c r="AQ991" t="s">
        <v>215</v>
      </c>
      <c r="AR991" t="s">
        <v>2261</v>
      </c>
    </row>
    <row r="992" spans="1:44" hidden="1" x14ac:dyDescent="0.3">
      <c r="A992" t="b">
        <f>AND($H992="Heat Pump",$K992&lt;=Summary!$B$3)</f>
        <v>0</v>
      </c>
      <c r="B992">
        <v>2336525</v>
      </c>
      <c r="C992" t="s">
        <v>74</v>
      </c>
      <c r="D992" t="s">
        <v>75</v>
      </c>
      <c r="E992" t="s">
        <v>2251</v>
      </c>
      <c r="F992" t="s">
        <v>2262</v>
      </c>
      <c r="H992" t="s">
        <v>213</v>
      </c>
      <c r="I992" t="s">
        <v>214</v>
      </c>
      <c r="K992">
        <v>0</v>
      </c>
      <c r="L992">
        <v>0</v>
      </c>
      <c r="M992">
        <v>31.2</v>
      </c>
      <c r="N992">
        <v>0</v>
      </c>
      <c r="O992">
        <v>3</v>
      </c>
      <c r="P992">
        <v>3</v>
      </c>
      <c r="T992">
        <v>180000</v>
      </c>
      <c r="U992">
        <v>0.94</v>
      </c>
      <c r="V992">
        <v>181</v>
      </c>
      <c r="Y992">
        <v>5.2</v>
      </c>
      <c r="Z992">
        <v>5.2</v>
      </c>
      <c r="AA992">
        <v>97</v>
      </c>
      <c r="AL992">
        <v>14.8</v>
      </c>
      <c r="AM992">
        <v>28.7</v>
      </c>
      <c r="AN992">
        <v>17.3</v>
      </c>
      <c r="AO992" s="3">
        <v>43570</v>
      </c>
      <c r="AP992" s="3">
        <v>43864</v>
      </c>
      <c r="AQ992" t="s">
        <v>215</v>
      </c>
      <c r="AR992" t="s">
        <v>2263</v>
      </c>
    </row>
    <row r="993" spans="1:44" hidden="1" x14ac:dyDescent="0.3">
      <c r="A993" t="b">
        <f>AND($H993="Heat Pump",$K993&lt;=Summary!$B$3)</f>
        <v>0</v>
      </c>
      <c r="B993">
        <v>2336527</v>
      </c>
      <c r="C993" t="s">
        <v>74</v>
      </c>
      <c r="D993" t="s">
        <v>75</v>
      </c>
      <c r="E993" t="s">
        <v>2251</v>
      </c>
      <c r="F993" t="s">
        <v>2264</v>
      </c>
      <c r="H993" t="s">
        <v>213</v>
      </c>
      <c r="I993" t="s">
        <v>214</v>
      </c>
      <c r="K993">
        <v>0</v>
      </c>
      <c r="L993">
        <v>0</v>
      </c>
      <c r="M993">
        <v>31.2</v>
      </c>
      <c r="N993">
        <v>0</v>
      </c>
      <c r="O993">
        <v>3</v>
      </c>
      <c r="P993">
        <v>3</v>
      </c>
      <c r="T993">
        <v>180000</v>
      </c>
      <c r="U993">
        <v>0.94</v>
      </c>
      <c r="V993">
        <v>181</v>
      </c>
      <c r="Y993">
        <v>5.2</v>
      </c>
      <c r="Z993">
        <v>5.2</v>
      </c>
      <c r="AA993">
        <v>97</v>
      </c>
      <c r="AL993">
        <v>14.8</v>
      </c>
      <c r="AM993">
        <v>28.7</v>
      </c>
      <c r="AN993">
        <v>17.3</v>
      </c>
      <c r="AO993" s="3">
        <v>43570</v>
      </c>
      <c r="AP993" s="3">
        <v>43864</v>
      </c>
      <c r="AQ993" t="s">
        <v>215</v>
      </c>
      <c r="AR993" t="s">
        <v>2265</v>
      </c>
    </row>
    <row r="994" spans="1:44" x14ac:dyDescent="0.3">
      <c r="A994" t="b">
        <f>AND($H994="Heat Pump",$K994&lt;=Summary!$B$3)</f>
        <v>1</v>
      </c>
      <c r="B994">
        <v>2358454</v>
      </c>
      <c r="C994" t="s">
        <v>74</v>
      </c>
      <c r="D994" t="s">
        <v>75</v>
      </c>
      <c r="E994" t="s">
        <v>106</v>
      </c>
      <c r="F994" t="s">
        <v>106</v>
      </c>
      <c r="H994" t="s">
        <v>224</v>
      </c>
      <c r="I994" t="s">
        <v>225</v>
      </c>
      <c r="K994">
        <v>36</v>
      </c>
      <c r="L994">
        <v>45</v>
      </c>
      <c r="N994">
        <v>16</v>
      </c>
      <c r="Q994">
        <v>2.2999999999999998</v>
      </c>
      <c r="R994">
        <v>240</v>
      </c>
      <c r="T994">
        <v>0</v>
      </c>
      <c r="U994">
        <v>3.45</v>
      </c>
      <c r="X994">
        <v>46</v>
      </c>
      <c r="AA994">
        <v>432</v>
      </c>
      <c r="AO994" s="3">
        <v>43951</v>
      </c>
      <c r="AP994" s="3">
        <v>44029</v>
      </c>
      <c r="AQ994" t="s">
        <v>239</v>
      </c>
      <c r="AR994" t="s">
        <v>2266</v>
      </c>
    </row>
    <row r="995" spans="1:44" hidden="1" x14ac:dyDescent="0.3">
      <c r="A995" t="b">
        <f>AND($H995="Heat Pump",$K995&lt;=Summary!$B$3)</f>
        <v>1</v>
      </c>
      <c r="B995">
        <v>2358406</v>
      </c>
      <c r="C995" t="s">
        <v>74</v>
      </c>
      <c r="D995" t="s">
        <v>75</v>
      </c>
      <c r="E995" t="s">
        <v>95</v>
      </c>
      <c r="F995" t="s">
        <v>95</v>
      </c>
      <c r="H995" t="s">
        <v>224</v>
      </c>
      <c r="I995" t="s">
        <v>225</v>
      </c>
      <c r="K995">
        <v>36</v>
      </c>
      <c r="L995">
        <v>45</v>
      </c>
      <c r="N995">
        <v>16</v>
      </c>
      <c r="Q995">
        <v>4.5</v>
      </c>
      <c r="R995">
        <v>240</v>
      </c>
      <c r="T995">
        <v>0</v>
      </c>
      <c r="U995">
        <v>3.75</v>
      </c>
      <c r="X995">
        <v>60</v>
      </c>
      <c r="AA995">
        <v>434</v>
      </c>
      <c r="AO995" s="3">
        <v>43951</v>
      </c>
      <c r="AP995" s="3">
        <v>44029</v>
      </c>
      <c r="AQ995" t="s">
        <v>239</v>
      </c>
      <c r="AR995" t="s">
        <v>2267</v>
      </c>
    </row>
    <row r="996" spans="1:44" hidden="1" x14ac:dyDescent="0.3">
      <c r="A996" t="b">
        <f>AND($H996="Heat Pump",$K996&lt;=Summary!$B$3)</f>
        <v>1</v>
      </c>
      <c r="B996">
        <v>2358407</v>
      </c>
      <c r="C996" t="s">
        <v>74</v>
      </c>
      <c r="D996" t="s">
        <v>75</v>
      </c>
      <c r="E996" t="s">
        <v>94</v>
      </c>
      <c r="F996" t="s">
        <v>94</v>
      </c>
      <c r="H996" t="s">
        <v>224</v>
      </c>
      <c r="I996" t="s">
        <v>225</v>
      </c>
      <c r="K996">
        <v>36</v>
      </c>
      <c r="L996">
        <v>45</v>
      </c>
      <c r="N996">
        <v>16</v>
      </c>
      <c r="Q996">
        <v>4.5</v>
      </c>
      <c r="R996">
        <v>240</v>
      </c>
      <c r="T996">
        <v>0</v>
      </c>
      <c r="U996">
        <v>3.75</v>
      </c>
      <c r="X996">
        <v>60</v>
      </c>
      <c r="AA996">
        <v>434</v>
      </c>
      <c r="AO996" s="3">
        <v>43951</v>
      </c>
      <c r="AP996" s="3">
        <v>44029</v>
      </c>
      <c r="AQ996" t="s">
        <v>239</v>
      </c>
      <c r="AR996" t="s">
        <v>2268</v>
      </c>
    </row>
    <row r="997" spans="1:44" hidden="1" x14ac:dyDescent="0.3">
      <c r="A997" t="b">
        <f>AND($H997="Heat Pump",$K997&lt;=Summary!$B$3)</f>
        <v>1</v>
      </c>
      <c r="B997">
        <v>2358453</v>
      </c>
      <c r="C997" t="s">
        <v>74</v>
      </c>
      <c r="D997" t="s">
        <v>75</v>
      </c>
      <c r="E997" t="s">
        <v>107</v>
      </c>
      <c r="F997" t="s">
        <v>107</v>
      </c>
      <c r="H997" t="s">
        <v>224</v>
      </c>
      <c r="I997" t="s">
        <v>225</v>
      </c>
      <c r="K997">
        <v>45</v>
      </c>
      <c r="L997">
        <v>44.8</v>
      </c>
      <c r="N997">
        <v>18</v>
      </c>
      <c r="Q997">
        <v>2.2999999999999998</v>
      </c>
      <c r="R997">
        <v>240</v>
      </c>
      <c r="T997">
        <v>0</v>
      </c>
      <c r="U997">
        <v>3.75</v>
      </c>
      <c r="X997">
        <v>52</v>
      </c>
      <c r="AA997">
        <v>423</v>
      </c>
      <c r="AO997" s="3">
        <v>43951</v>
      </c>
      <c r="AP997" s="3">
        <v>44029</v>
      </c>
      <c r="AQ997" t="s">
        <v>239</v>
      </c>
      <c r="AR997" t="s">
        <v>2269</v>
      </c>
    </row>
    <row r="998" spans="1:44" hidden="1" x14ac:dyDescent="0.3">
      <c r="A998" t="b">
        <f>AND($H998="Heat Pump",$K998&lt;=Summary!$B$3)</f>
        <v>1</v>
      </c>
      <c r="B998">
        <v>2358333</v>
      </c>
      <c r="C998" t="s">
        <v>74</v>
      </c>
      <c r="D998" t="s">
        <v>75</v>
      </c>
      <c r="E998" t="s">
        <v>98</v>
      </c>
      <c r="F998" t="s">
        <v>98</v>
      </c>
      <c r="H998" t="s">
        <v>224</v>
      </c>
      <c r="I998" t="s">
        <v>225</v>
      </c>
      <c r="K998">
        <v>45</v>
      </c>
      <c r="L998">
        <v>44.8</v>
      </c>
      <c r="N998">
        <v>18</v>
      </c>
      <c r="Q998">
        <v>4.5</v>
      </c>
      <c r="R998">
        <v>240</v>
      </c>
      <c r="T998">
        <v>0</v>
      </c>
      <c r="U998">
        <v>3.75</v>
      </c>
      <c r="X998">
        <v>67</v>
      </c>
      <c r="AA998">
        <v>430</v>
      </c>
      <c r="AO998" s="3">
        <v>43951</v>
      </c>
      <c r="AP998" s="3">
        <v>44029</v>
      </c>
      <c r="AQ998" t="s">
        <v>239</v>
      </c>
      <c r="AR998" t="s">
        <v>2270</v>
      </c>
    </row>
    <row r="999" spans="1:44" hidden="1" x14ac:dyDescent="0.3">
      <c r="A999" t="b">
        <f>AND($H999="Heat Pump",$K999&lt;=Summary!$B$3)</f>
        <v>1</v>
      </c>
      <c r="B999">
        <v>2317260</v>
      </c>
      <c r="C999" t="s">
        <v>74</v>
      </c>
      <c r="D999" t="s">
        <v>75</v>
      </c>
      <c r="E999" t="s">
        <v>2271</v>
      </c>
      <c r="F999" t="s">
        <v>2271</v>
      </c>
      <c r="H999" t="s">
        <v>224</v>
      </c>
      <c r="I999" t="s">
        <v>225</v>
      </c>
      <c r="K999">
        <v>45</v>
      </c>
      <c r="L999">
        <v>61</v>
      </c>
      <c r="N999">
        <v>22</v>
      </c>
      <c r="Q999">
        <v>2.2999999999999998</v>
      </c>
      <c r="R999">
        <v>240</v>
      </c>
      <c r="T999">
        <v>0</v>
      </c>
      <c r="U999">
        <v>3.55</v>
      </c>
      <c r="X999">
        <v>53</v>
      </c>
      <c r="AA999">
        <v>100</v>
      </c>
      <c r="AO999" s="3">
        <v>43009</v>
      </c>
      <c r="AP999" s="3">
        <v>44029</v>
      </c>
      <c r="AQ999" t="s">
        <v>239</v>
      </c>
      <c r="AR999" t="s">
        <v>2272</v>
      </c>
    </row>
    <row r="1000" spans="1:44" hidden="1" x14ac:dyDescent="0.3">
      <c r="A1000" t="b">
        <f>AND($H1000="Heat Pump",$K1000&lt;=Summary!$B$3)</f>
        <v>1</v>
      </c>
      <c r="B1000">
        <v>2317479</v>
      </c>
      <c r="C1000" t="s">
        <v>74</v>
      </c>
      <c r="D1000" t="s">
        <v>75</v>
      </c>
      <c r="E1000" t="s">
        <v>2273</v>
      </c>
      <c r="F1000" t="s">
        <v>2273</v>
      </c>
      <c r="H1000" t="s">
        <v>224</v>
      </c>
      <c r="I1000" t="s">
        <v>225</v>
      </c>
      <c r="K1000">
        <v>45</v>
      </c>
      <c r="L1000">
        <v>61</v>
      </c>
      <c r="N1000">
        <v>22</v>
      </c>
      <c r="Q1000">
        <v>5</v>
      </c>
      <c r="R1000">
        <v>240</v>
      </c>
      <c r="S1000">
        <v>1</v>
      </c>
      <c r="T1000">
        <v>0</v>
      </c>
      <c r="U1000">
        <v>3.55</v>
      </c>
      <c r="X1000">
        <v>67</v>
      </c>
      <c r="AA1000">
        <v>100</v>
      </c>
      <c r="AO1000" s="3">
        <v>43038</v>
      </c>
      <c r="AP1000" s="3">
        <v>44029</v>
      </c>
      <c r="AQ1000" t="s">
        <v>239</v>
      </c>
      <c r="AR1000" t="s">
        <v>2274</v>
      </c>
    </row>
    <row r="1001" spans="1:44" hidden="1" x14ac:dyDescent="0.3">
      <c r="A1001" t="b">
        <f>AND($H1001="Heat Pump",$K1001&lt;=Summary!$B$3)</f>
        <v>1</v>
      </c>
      <c r="B1001">
        <v>2358334</v>
      </c>
      <c r="C1001" t="s">
        <v>74</v>
      </c>
      <c r="D1001" t="s">
        <v>75</v>
      </c>
      <c r="E1001" t="s">
        <v>97</v>
      </c>
      <c r="F1001" t="s">
        <v>97</v>
      </c>
      <c r="H1001" t="s">
        <v>224</v>
      </c>
      <c r="I1001" t="s">
        <v>225</v>
      </c>
      <c r="K1001">
        <v>45</v>
      </c>
      <c r="L1001">
        <v>44.8</v>
      </c>
      <c r="N1001">
        <v>18</v>
      </c>
      <c r="Q1001">
        <v>4.5</v>
      </c>
      <c r="R1001">
        <v>240</v>
      </c>
      <c r="T1001">
        <v>0</v>
      </c>
      <c r="U1001">
        <v>3.75</v>
      </c>
      <c r="X1001">
        <v>67</v>
      </c>
      <c r="AA1001">
        <v>430</v>
      </c>
      <c r="AO1001" s="3">
        <v>43951</v>
      </c>
      <c r="AP1001" s="3">
        <v>44029</v>
      </c>
      <c r="AQ1001" t="s">
        <v>239</v>
      </c>
      <c r="AR1001" t="s">
        <v>2275</v>
      </c>
    </row>
    <row r="1002" spans="1:44" hidden="1" x14ac:dyDescent="0.3">
      <c r="A1002" t="b">
        <f>AND($H1002="Heat Pump",$K1002&lt;=Summary!$B$3)</f>
        <v>0</v>
      </c>
      <c r="B1002">
        <v>2358803</v>
      </c>
      <c r="C1002" t="s">
        <v>74</v>
      </c>
      <c r="D1002" t="s">
        <v>75</v>
      </c>
      <c r="E1002" t="s">
        <v>108</v>
      </c>
      <c r="F1002" t="s">
        <v>108</v>
      </c>
      <c r="H1002" t="s">
        <v>224</v>
      </c>
      <c r="I1002" t="s">
        <v>225</v>
      </c>
      <c r="K1002">
        <v>59</v>
      </c>
      <c r="L1002">
        <v>47.2</v>
      </c>
      <c r="N1002">
        <v>20</v>
      </c>
      <c r="Q1002">
        <v>2.2999999999999998</v>
      </c>
      <c r="R1002">
        <v>240</v>
      </c>
      <c r="T1002">
        <v>0</v>
      </c>
      <c r="U1002">
        <v>3.55</v>
      </c>
      <c r="X1002">
        <v>54</v>
      </c>
      <c r="AA1002">
        <v>407</v>
      </c>
      <c r="AO1002" s="3">
        <v>43951</v>
      </c>
      <c r="AP1002" s="3">
        <v>44029</v>
      </c>
      <c r="AQ1002" t="s">
        <v>239</v>
      </c>
      <c r="AR1002" t="s">
        <v>2276</v>
      </c>
    </row>
    <row r="1003" spans="1:44" hidden="1" x14ac:dyDescent="0.3">
      <c r="A1003" t="b">
        <f>AND($H1003="Heat Pump",$K1003&lt;=Summary!$B$3)</f>
        <v>0</v>
      </c>
      <c r="B1003">
        <v>2360134</v>
      </c>
      <c r="C1003" t="s">
        <v>74</v>
      </c>
      <c r="D1003" t="s">
        <v>75</v>
      </c>
      <c r="E1003" t="s">
        <v>101</v>
      </c>
      <c r="F1003" t="s">
        <v>101</v>
      </c>
      <c r="H1003" t="s">
        <v>224</v>
      </c>
      <c r="I1003" t="s">
        <v>225</v>
      </c>
      <c r="K1003">
        <v>59</v>
      </c>
      <c r="L1003">
        <v>47.2</v>
      </c>
      <c r="N1003">
        <v>20</v>
      </c>
      <c r="Q1003">
        <v>4.5</v>
      </c>
      <c r="R1003">
        <v>240</v>
      </c>
      <c r="T1003">
        <v>0</v>
      </c>
      <c r="U1003">
        <v>3.85</v>
      </c>
      <c r="X1003">
        <v>75</v>
      </c>
      <c r="AA1003">
        <v>457</v>
      </c>
      <c r="AO1003" s="3">
        <v>43951</v>
      </c>
      <c r="AP1003" s="3">
        <v>43971</v>
      </c>
      <c r="AQ1003" t="s">
        <v>239</v>
      </c>
      <c r="AR1003" t="s">
        <v>2277</v>
      </c>
    </row>
    <row r="1004" spans="1:44" hidden="1" x14ac:dyDescent="0.3">
      <c r="A1004" t="b">
        <f>AND($H1004="Heat Pump",$K1004&lt;=Summary!$B$3)</f>
        <v>0</v>
      </c>
      <c r="B1004">
        <v>2317490</v>
      </c>
      <c r="C1004" t="s">
        <v>74</v>
      </c>
      <c r="D1004" t="s">
        <v>75</v>
      </c>
      <c r="E1004" t="s">
        <v>2278</v>
      </c>
      <c r="F1004" t="s">
        <v>2278</v>
      </c>
      <c r="H1004" t="s">
        <v>224</v>
      </c>
      <c r="I1004" t="s">
        <v>225</v>
      </c>
      <c r="K1004">
        <v>59</v>
      </c>
      <c r="L1004">
        <v>64</v>
      </c>
      <c r="N1004">
        <v>24</v>
      </c>
      <c r="Q1004">
        <v>2.2999999999999998</v>
      </c>
      <c r="R1004">
        <v>240</v>
      </c>
      <c r="T1004">
        <v>0</v>
      </c>
      <c r="U1004">
        <v>3.55</v>
      </c>
      <c r="X1004">
        <v>53</v>
      </c>
      <c r="AA1004">
        <v>100</v>
      </c>
      <c r="AO1004" s="3">
        <v>43009</v>
      </c>
      <c r="AP1004" s="3">
        <v>44029</v>
      </c>
      <c r="AQ1004" t="s">
        <v>239</v>
      </c>
      <c r="AR1004" t="s">
        <v>2279</v>
      </c>
    </row>
    <row r="1005" spans="1:44" hidden="1" x14ac:dyDescent="0.3">
      <c r="A1005" t="b">
        <f>AND($H1005="Heat Pump",$K1005&lt;=Summary!$B$3)</f>
        <v>0</v>
      </c>
      <c r="B1005">
        <v>2317548</v>
      </c>
      <c r="C1005" t="s">
        <v>74</v>
      </c>
      <c r="D1005" t="s">
        <v>75</v>
      </c>
      <c r="E1005" t="s">
        <v>1960</v>
      </c>
      <c r="F1005" t="s">
        <v>2280</v>
      </c>
      <c r="H1005" t="s">
        <v>224</v>
      </c>
      <c r="I1005" t="s">
        <v>225</v>
      </c>
      <c r="K1005">
        <v>65</v>
      </c>
      <c r="L1005">
        <v>64</v>
      </c>
      <c r="N1005">
        <v>24</v>
      </c>
      <c r="Q1005">
        <v>5</v>
      </c>
      <c r="R1005">
        <v>240</v>
      </c>
      <c r="T1005">
        <v>0</v>
      </c>
      <c r="U1005">
        <v>3.7</v>
      </c>
      <c r="X1005">
        <v>75</v>
      </c>
      <c r="AA1005">
        <v>100</v>
      </c>
      <c r="AO1005" s="3">
        <v>43038</v>
      </c>
      <c r="AP1005" s="3">
        <v>44104</v>
      </c>
      <c r="AQ1005" t="s">
        <v>239</v>
      </c>
      <c r="AR1005" t="s">
        <v>2281</v>
      </c>
    </row>
    <row r="1006" spans="1:44" hidden="1" x14ac:dyDescent="0.3">
      <c r="A1006" t="b">
        <f>AND($H1006="Heat Pump",$K1006&lt;=Summary!$B$3)</f>
        <v>0</v>
      </c>
      <c r="B1006">
        <v>2360135</v>
      </c>
      <c r="C1006" t="s">
        <v>74</v>
      </c>
      <c r="D1006" t="s">
        <v>75</v>
      </c>
      <c r="E1006" t="s">
        <v>100</v>
      </c>
      <c r="F1006" t="s">
        <v>100</v>
      </c>
      <c r="H1006" t="s">
        <v>224</v>
      </c>
      <c r="I1006" t="s">
        <v>225</v>
      </c>
      <c r="K1006">
        <v>59</v>
      </c>
      <c r="L1006">
        <v>47.2</v>
      </c>
      <c r="N1006">
        <v>20</v>
      </c>
      <c r="Q1006">
        <v>4.5</v>
      </c>
      <c r="R1006">
        <v>240</v>
      </c>
      <c r="T1006">
        <v>0</v>
      </c>
      <c r="U1006">
        <v>3.85</v>
      </c>
      <c r="X1006">
        <v>75</v>
      </c>
      <c r="AA1006">
        <v>457</v>
      </c>
      <c r="AO1006" s="3">
        <v>43951</v>
      </c>
      <c r="AP1006" s="3">
        <v>43971</v>
      </c>
      <c r="AQ1006" t="s">
        <v>239</v>
      </c>
      <c r="AR1006" t="s">
        <v>2282</v>
      </c>
    </row>
    <row r="1007" spans="1:44" hidden="1" x14ac:dyDescent="0.3">
      <c r="A1007" t="b">
        <f>AND($H1007="Heat Pump",$K1007&lt;=Summary!$B$3)</f>
        <v>0</v>
      </c>
      <c r="B1007">
        <v>2358750</v>
      </c>
      <c r="C1007" t="s">
        <v>74</v>
      </c>
      <c r="D1007" t="s">
        <v>75</v>
      </c>
      <c r="E1007" t="s">
        <v>109</v>
      </c>
      <c r="F1007" t="s">
        <v>109</v>
      </c>
      <c r="H1007" t="s">
        <v>224</v>
      </c>
      <c r="I1007" t="s">
        <v>225</v>
      </c>
      <c r="K1007">
        <v>72</v>
      </c>
      <c r="L1007">
        <v>57.4</v>
      </c>
      <c r="N1007">
        <v>20</v>
      </c>
      <c r="Q1007">
        <v>2.2999999999999998</v>
      </c>
      <c r="R1007">
        <v>240</v>
      </c>
      <c r="T1007">
        <v>0</v>
      </c>
      <c r="U1007">
        <v>3.7</v>
      </c>
      <c r="X1007">
        <v>67</v>
      </c>
      <c r="AA1007">
        <v>445</v>
      </c>
      <c r="AO1007" s="3">
        <v>43951</v>
      </c>
      <c r="AP1007" s="3">
        <v>44029</v>
      </c>
      <c r="AQ1007" t="s">
        <v>239</v>
      </c>
      <c r="AR1007" t="s">
        <v>2283</v>
      </c>
    </row>
    <row r="1008" spans="1:44" hidden="1" x14ac:dyDescent="0.3">
      <c r="A1008" t="b">
        <f>AND($H1008="Heat Pump",$K1008&lt;=Summary!$B$3)</f>
        <v>0</v>
      </c>
      <c r="B1008">
        <v>2358804</v>
      </c>
      <c r="C1008" t="s">
        <v>74</v>
      </c>
      <c r="D1008" t="s">
        <v>75</v>
      </c>
      <c r="E1008" t="s">
        <v>104</v>
      </c>
      <c r="F1008" t="s">
        <v>104</v>
      </c>
      <c r="H1008" t="s">
        <v>224</v>
      </c>
      <c r="I1008" t="s">
        <v>225</v>
      </c>
      <c r="K1008">
        <v>72</v>
      </c>
      <c r="L1008">
        <v>47.2</v>
      </c>
      <c r="N1008">
        <v>20</v>
      </c>
      <c r="Q1008">
        <v>4.5</v>
      </c>
      <c r="R1008">
        <v>240</v>
      </c>
      <c r="T1008">
        <v>0</v>
      </c>
      <c r="U1008">
        <v>4</v>
      </c>
      <c r="X1008">
        <v>87</v>
      </c>
      <c r="AA1008">
        <v>447</v>
      </c>
      <c r="AO1008" s="3">
        <v>43951</v>
      </c>
      <c r="AP1008" s="3">
        <v>44029</v>
      </c>
      <c r="AQ1008" t="s">
        <v>239</v>
      </c>
      <c r="AR1008" t="s">
        <v>2284</v>
      </c>
    </row>
    <row r="1009" spans="1:44" hidden="1" x14ac:dyDescent="0.3">
      <c r="A1009" t="b">
        <f>AND($H1009="Heat Pump",$K1009&lt;=Summary!$B$3)</f>
        <v>0</v>
      </c>
      <c r="B1009">
        <v>2366851</v>
      </c>
      <c r="C1009" t="s">
        <v>74</v>
      </c>
      <c r="D1009" t="s">
        <v>75</v>
      </c>
      <c r="E1009" t="s">
        <v>2285</v>
      </c>
      <c r="F1009" t="s">
        <v>2286</v>
      </c>
      <c r="H1009" t="s">
        <v>224</v>
      </c>
      <c r="I1009" t="s">
        <v>225</v>
      </c>
      <c r="K1009">
        <v>72</v>
      </c>
      <c r="L1009">
        <v>57.4</v>
      </c>
      <c r="N1009">
        <v>20</v>
      </c>
      <c r="Q1009">
        <v>4.5</v>
      </c>
      <c r="R1009">
        <v>240</v>
      </c>
      <c r="T1009">
        <v>0</v>
      </c>
      <c r="U1009">
        <v>4</v>
      </c>
      <c r="X1009">
        <v>87</v>
      </c>
      <c r="AA1009">
        <v>447</v>
      </c>
      <c r="AO1009" s="3">
        <v>43951</v>
      </c>
      <c r="AP1009" s="3">
        <v>44110</v>
      </c>
      <c r="AQ1009" t="s">
        <v>255</v>
      </c>
      <c r="AR1009" t="s">
        <v>2287</v>
      </c>
    </row>
    <row r="1010" spans="1:44" hidden="1" x14ac:dyDescent="0.3">
      <c r="A1010" t="b">
        <f>AND($H1010="Heat Pump",$K1010&lt;=Summary!$B$3)</f>
        <v>0</v>
      </c>
      <c r="B1010">
        <v>2317250</v>
      </c>
      <c r="C1010" t="s">
        <v>74</v>
      </c>
      <c r="D1010" t="s">
        <v>75</v>
      </c>
      <c r="E1010" t="s">
        <v>2288</v>
      </c>
      <c r="F1010" t="s">
        <v>2288</v>
      </c>
      <c r="H1010" t="s">
        <v>224</v>
      </c>
      <c r="I1010" t="s">
        <v>225</v>
      </c>
      <c r="K1010">
        <v>72</v>
      </c>
      <c r="L1010">
        <v>74</v>
      </c>
      <c r="N1010">
        <v>24</v>
      </c>
      <c r="Q1010">
        <v>2.2999999999999998</v>
      </c>
      <c r="R1010">
        <v>240</v>
      </c>
      <c r="T1010">
        <v>0</v>
      </c>
      <c r="U1010">
        <v>3.27</v>
      </c>
      <c r="X1010">
        <v>67</v>
      </c>
      <c r="AA1010">
        <v>100</v>
      </c>
      <c r="AO1010" s="3">
        <v>43009</v>
      </c>
      <c r="AP1010" s="3">
        <v>44029</v>
      </c>
      <c r="AQ1010" t="s">
        <v>239</v>
      </c>
      <c r="AR1010" t="s">
        <v>2289</v>
      </c>
    </row>
    <row r="1011" spans="1:44" hidden="1" x14ac:dyDescent="0.3">
      <c r="A1011" t="b">
        <f>AND($H1011="Heat Pump",$K1011&lt;=Summary!$B$3)</f>
        <v>0</v>
      </c>
      <c r="B1011">
        <v>2317324</v>
      </c>
      <c r="C1011" t="s">
        <v>74</v>
      </c>
      <c r="D1011" t="s">
        <v>75</v>
      </c>
      <c r="E1011" t="s">
        <v>1960</v>
      </c>
      <c r="F1011" t="s">
        <v>2290</v>
      </c>
      <c r="H1011" t="s">
        <v>224</v>
      </c>
      <c r="I1011" t="s">
        <v>225</v>
      </c>
      <c r="K1011">
        <v>72</v>
      </c>
      <c r="L1011">
        <v>74</v>
      </c>
      <c r="N1011">
        <v>24</v>
      </c>
      <c r="Q1011">
        <v>5</v>
      </c>
      <c r="R1011">
        <v>240</v>
      </c>
      <c r="T1011">
        <v>0</v>
      </c>
      <c r="U1011">
        <v>3.7</v>
      </c>
      <c r="X1011">
        <v>89</v>
      </c>
      <c r="AA1011">
        <v>100</v>
      </c>
      <c r="AO1011" s="3">
        <v>43038</v>
      </c>
      <c r="AP1011" s="3">
        <v>44104</v>
      </c>
      <c r="AQ1011" t="s">
        <v>239</v>
      </c>
      <c r="AR1011" t="s">
        <v>2291</v>
      </c>
    </row>
    <row r="1012" spans="1:44" hidden="1" x14ac:dyDescent="0.3">
      <c r="A1012" t="b">
        <f>AND($H1012="Heat Pump",$K1012&lt;=Summary!$B$3)</f>
        <v>0</v>
      </c>
      <c r="B1012">
        <v>2358806</v>
      </c>
      <c r="C1012" t="s">
        <v>74</v>
      </c>
      <c r="D1012" t="s">
        <v>75</v>
      </c>
      <c r="E1012" t="s">
        <v>103</v>
      </c>
      <c r="F1012" t="s">
        <v>103</v>
      </c>
      <c r="H1012" t="s">
        <v>224</v>
      </c>
      <c r="I1012" t="s">
        <v>225</v>
      </c>
      <c r="K1012">
        <v>72</v>
      </c>
      <c r="L1012">
        <v>47.2</v>
      </c>
      <c r="N1012">
        <v>20</v>
      </c>
      <c r="Q1012">
        <v>4.5</v>
      </c>
      <c r="R1012">
        <v>240</v>
      </c>
      <c r="T1012">
        <v>0</v>
      </c>
      <c r="U1012">
        <v>4</v>
      </c>
      <c r="X1012">
        <v>87</v>
      </c>
      <c r="AA1012">
        <v>447</v>
      </c>
      <c r="AO1012" s="3">
        <v>43951</v>
      </c>
      <c r="AP1012" s="3">
        <v>44029</v>
      </c>
      <c r="AQ1012" t="s">
        <v>239</v>
      </c>
      <c r="AR1012" t="s">
        <v>2292</v>
      </c>
    </row>
    <row r="1013" spans="1:44" hidden="1" x14ac:dyDescent="0.3">
      <c r="A1013" t="b">
        <f>AND($H1013="Heat Pump",$K1013&lt;=Summary!$B$3)</f>
        <v>0</v>
      </c>
      <c r="B1013">
        <v>2317512</v>
      </c>
      <c r="C1013" t="s">
        <v>74</v>
      </c>
      <c r="D1013" t="s">
        <v>75</v>
      </c>
      <c r="E1013" t="s">
        <v>75</v>
      </c>
      <c r="F1013" t="s">
        <v>2293</v>
      </c>
      <c r="H1013" t="s">
        <v>238</v>
      </c>
      <c r="I1013" t="s">
        <v>214</v>
      </c>
      <c r="K1013">
        <v>39</v>
      </c>
      <c r="L1013">
        <v>51</v>
      </c>
      <c r="M1013">
        <v>52</v>
      </c>
      <c r="N1013">
        <v>22</v>
      </c>
      <c r="O1013">
        <v>3</v>
      </c>
      <c r="T1013">
        <v>40000</v>
      </c>
      <c r="U1013">
        <v>0.65</v>
      </c>
      <c r="V1013">
        <v>224</v>
      </c>
      <c r="X1013">
        <v>69</v>
      </c>
      <c r="AA1013">
        <v>75</v>
      </c>
      <c r="AO1013" s="3">
        <v>40436</v>
      </c>
      <c r="AP1013" s="3">
        <v>43220</v>
      </c>
      <c r="AQ1013" t="s">
        <v>239</v>
      </c>
      <c r="AR1013" t="s">
        <v>2294</v>
      </c>
    </row>
    <row r="1014" spans="1:44" hidden="1" x14ac:dyDescent="0.3">
      <c r="A1014" t="b">
        <f>AND($H1014="Heat Pump",$K1014&lt;=Summary!$B$3)</f>
        <v>0</v>
      </c>
      <c r="B1014">
        <v>2358345</v>
      </c>
      <c r="C1014" t="s">
        <v>74</v>
      </c>
      <c r="D1014" t="s">
        <v>75</v>
      </c>
      <c r="E1014" t="s">
        <v>2295</v>
      </c>
      <c r="F1014" t="s">
        <v>2295</v>
      </c>
      <c r="H1014" t="s">
        <v>238</v>
      </c>
      <c r="I1014" t="s">
        <v>214</v>
      </c>
      <c r="K1014">
        <v>39</v>
      </c>
      <c r="L1014">
        <v>59.1</v>
      </c>
      <c r="M1014">
        <v>71.3</v>
      </c>
      <c r="N1014">
        <v>16</v>
      </c>
      <c r="O1014">
        <v>2</v>
      </c>
      <c r="P1014">
        <v>3</v>
      </c>
      <c r="T1014">
        <v>36000</v>
      </c>
      <c r="U1014">
        <v>0.64</v>
      </c>
      <c r="V1014">
        <v>173</v>
      </c>
      <c r="X1014">
        <v>67</v>
      </c>
      <c r="AA1014">
        <v>74</v>
      </c>
      <c r="AO1014" s="3">
        <v>43913</v>
      </c>
      <c r="AP1014" s="3">
        <v>43943</v>
      </c>
      <c r="AQ1014" t="s">
        <v>239</v>
      </c>
      <c r="AR1014" t="s">
        <v>2296</v>
      </c>
    </row>
    <row r="1015" spans="1:44" hidden="1" x14ac:dyDescent="0.3">
      <c r="A1015" t="b">
        <f>AND($H1015="Heat Pump",$K1015&lt;=Summary!$B$3)</f>
        <v>0</v>
      </c>
      <c r="B1015">
        <v>2317346</v>
      </c>
      <c r="C1015" t="s">
        <v>1930</v>
      </c>
      <c r="D1015" t="s">
        <v>112</v>
      </c>
      <c r="E1015" t="s">
        <v>2297</v>
      </c>
      <c r="F1015" t="s">
        <v>2297</v>
      </c>
      <c r="H1015" t="s">
        <v>213</v>
      </c>
      <c r="I1015" t="s">
        <v>214</v>
      </c>
      <c r="K1015">
        <v>0</v>
      </c>
      <c r="L1015">
        <v>0</v>
      </c>
      <c r="M1015">
        <v>12</v>
      </c>
      <c r="N1015">
        <v>0</v>
      </c>
      <c r="O1015">
        <v>3</v>
      </c>
      <c r="P1015">
        <v>3</v>
      </c>
      <c r="T1015">
        <v>199000</v>
      </c>
      <c r="U1015">
        <v>0.93</v>
      </c>
      <c r="V1015">
        <v>182</v>
      </c>
      <c r="Y1015">
        <v>5.7</v>
      </c>
      <c r="Z1015">
        <v>5.7</v>
      </c>
      <c r="AA1015">
        <v>96</v>
      </c>
      <c r="AL1015">
        <v>10</v>
      </c>
      <c r="AM1015">
        <v>28</v>
      </c>
      <c r="AN1015">
        <v>19</v>
      </c>
      <c r="AO1015" s="3">
        <v>42821</v>
      </c>
      <c r="AP1015" s="3">
        <v>43803</v>
      </c>
      <c r="AQ1015" t="s">
        <v>239</v>
      </c>
      <c r="AR1015" t="s">
        <v>2298</v>
      </c>
    </row>
    <row r="1016" spans="1:44" hidden="1" x14ac:dyDescent="0.3">
      <c r="A1016" t="b">
        <f>AND($H1016="Heat Pump",$K1016&lt;=Summary!$B$3)</f>
        <v>0</v>
      </c>
      <c r="B1016">
        <v>2317347</v>
      </c>
      <c r="C1016" t="s">
        <v>1930</v>
      </c>
      <c r="D1016" t="s">
        <v>112</v>
      </c>
      <c r="E1016" t="s">
        <v>2299</v>
      </c>
      <c r="F1016" t="s">
        <v>2299</v>
      </c>
      <c r="H1016" t="s">
        <v>213</v>
      </c>
      <c r="I1016" t="s">
        <v>218</v>
      </c>
      <c r="K1016">
        <v>0</v>
      </c>
      <c r="L1016">
        <v>0</v>
      </c>
      <c r="M1016">
        <v>12</v>
      </c>
      <c r="N1016">
        <v>0</v>
      </c>
      <c r="O1016">
        <v>3</v>
      </c>
      <c r="P1016">
        <v>3</v>
      </c>
      <c r="T1016">
        <v>199000</v>
      </c>
      <c r="U1016">
        <v>0.93</v>
      </c>
      <c r="V1016">
        <v>182</v>
      </c>
      <c r="W1016">
        <v>199.124726477</v>
      </c>
      <c r="Y1016">
        <v>5.7</v>
      </c>
      <c r="Z1016">
        <v>5.7</v>
      </c>
      <c r="AA1016">
        <v>96</v>
      </c>
      <c r="AL1016">
        <v>10</v>
      </c>
      <c r="AM1016">
        <v>28</v>
      </c>
      <c r="AN1016">
        <v>19</v>
      </c>
      <c r="AO1016" s="3">
        <v>42821</v>
      </c>
      <c r="AP1016" s="3">
        <v>43803</v>
      </c>
      <c r="AQ1016" t="s">
        <v>239</v>
      </c>
      <c r="AR1016" t="s">
        <v>2300</v>
      </c>
    </row>
    <row r="1017" spans="1:44" hidden="1" x14ac:dyDescent="0.3">
      <c r="A1017" t="b">
        <f>AND($H1017="Heat Pump",$K1017&lt;=Summary!$B$3)</f>
        <v>0</v>
      </c>
      <c r="B1017">
        <v>2317397</v>
      </c>
      <c r="C1017" t="s">
        <v>1930</v>
      </c>
      <c r="D1017" t="s">
        <v>112</v>
      </c>
      <c r="E1017" t="s">
        <v>2301</v>
      </c>
      <c r="F1017" t="s">
        <v>2301</v>
      </c>
      <c r="H1017" t="s">
        <v>213</v>
      </c>
      <c r="I1017" t="s">
        <v>214</v>
      </c>
      <c r="K1017">
        <v>0</v>
      </c>
      <c r="L1017">
        <v>0</v>
      </c>
      <c r="M1017">
        <v>28</v>
      </c>
      <c r="N1017">
        <v>0</v>
      </c>
      <c r="O1017">
        <v>3</v>
      </c>
      <c r="P1017">
        <v>3</v>
      </c>
      <c r="T1017">
        <v>199000</v>
      </c>
      <c r="U1017">
        <v>0.93</v>
      </c>
      <c r="V1017">
        <v>182</v>
      </c>
      <c r="Y1017">
        <v>5.6</v>
      </c>
      <c r="Z1017">
        <v>5.6</v>
      </c>
      <c r="AA1017">
        <v>96</v>
      </c>
      <c r="AL1017">
        <v>10</v>
      </c>
      <c r="AM1017">
        <v>28</v>
      </c>
      <c r="AN1017">
        <v>19</v>
      </c>
      <c r="AO1017" s="3">
        <v>42821</v>
      </c>
      <c r="AP1017" s="3">
        <v>43803</v>
      </c>
      <c r="AQ1017" t="s">
        <v>239</v>
      </c>
      <c r="AR1017" t="s">
        <v>2302</v>
      </c>
    </row>
    <row r="1018" spans="1:44" hidden="1" x14ac:dyDescent="0.3">
      <c r="A1018" t="b">
        <f>AND($H1018="Heat Pump",$K1018&lt;=Summary!$B$3)</f>
        <v>0</v>
      </c>
      <c r="B1018">
        <v>2358486</v>
      </c>
      <c r="C1018" t="s">
        <v>1930</v>
      </c>
      <c r="D1018" t="s">
        <v>112</v>
      </c>
      <c r="E1018" t="s">
        <v>1941</v>
      </c>
      <c r="F1018" t="s">
        <v>2303</v>
      </c>
      <c r="H1018" t="s">
        <v>213</v>
      </c>
      <c r="I1018" t="s">
        <v>214</v>
      </c>
      <c r="O1018">
        <v>2</v>
      </c>
      <c r="P1018">
        <v>10</v>
      </c>
      <c r="T1018">
        <v>199000</v>
      </c>
      <c r="U1018">
        <v>0.93</v>
      </c>
      <c r="V1018">
        <v>182</v>
      </c>
      <c r="Y1018">
        <v>5.6</v>
      </c>
      <c r="Z1018">
        <v>5.6</v>
      </c>
      <c r="AL1018">
        <v>9.8000000000000007</v>
      </c>
      <c r="AM1018">
        <v>27.5</v>
      </c>
      <c r="AN1018">
        <v>18.5</v>
      </c>
      <c r="AO1018" s="3">
        <v>43193</v>
      </c>
      <c r="AP1018" s="3">
        <v>43945</v>
      </c>
      <c r="AQ1018" t="s">
        <v>239</v>
      </c>
      <c r="AR1018" t="s">
        <v>2304</v>
      </c>
    </row>
    <row r="1019" spans="1:44" hidden="1" x14ac:dyDescent="0.3">
      <c r="A1019" t="b">
        <f>AND($H1019="Heat Pump",$K1019&lt;=Summary!$B$3)</f>
        <v>0</v>
      </c>
      <c r="B1019">
        <v>2317398</v>
      </c>
      <c r="C1019" t="s">
        <v>1930</v>
      </c>
      <c r="D1019" t="s">
        <v>112</v>
      </c>
      <c r="E1019" t="s">
        <v>2305</v>
      </c>
      <c r="F1019" t="s">
        <v>2305</v>
      </c>
      <c r="H1019" t="s">
        <v>213</v>
      </c>
      <c r="I1019" t="s">
        <v>218</v>
      </c>
      <c r="K1019">
        <v>0</v>
      </c>
      <c r="L1019">
        <v>0</v>
      </c>
      <c r="M1019">
        <v>28</v>
      </c>
      <c r="N1019">
        <v>0</v>
      </c>
      <c r="O1019">
        <v>3</v>
      </c>
      <c r="P1019">
        <v>3</v>
      </c>
      <c r="T1019">
        <v>199000</v>
      </c>
      <c r="U1019">
        <v>0.93</v>
      </c>
      <c r="V1019">
        <v>182</v>
      </c>
      <c r="W1019">
        <v>199.124726477</v>
      </c>
      <c r="Y1019">
        <v>5.6</v>
      </c>
      <c r="Z1019">
        <v>5.6</v>
      </c>
      <c r="AA1019">
        <v>96</v>
      </c>
      <c r="AL1019">
        <v>10</v>
      </c>
      <c r="AM1019">
        <v>28</v>
      </c>
      <c r="AN1019">
        <v>19</v>
      </c>
      <c r="AO1019" s="3">
        <v>42821</v>
      </c>
      <c r="AP1019" s="3">
        <v>43803</v>
      </c>
      <c r="AQ1019" t="s">
        <v>239</v>
      </c>
      <c r="AR1019" t="s">
        <v>2306</v>
      </c>
    </row>
    <row r="1020" spans="1:44" hidden="1" x14ac:dyDescent="0.3">
      <c r="A1020" t="b">
        <f>AND($H1020="Heat Pump",$K1020&lt;=Summary!$B$3)</f>
        <v>0</v>
      </c>
      <c r="B1020">
        <v>2358484</v>
      </c>
      <c r="C1020" t="s">
        <v>1930</v>
      </c>
      <c r="D1020" t="s">
        <v>112</v>
      </c>
      <c r="E1020" t="s">
        <v>1941</v>
      </c>
      <c r="F1020" t="s">
        <v>2307</v>
      </c>
      <c r="H1020" t="s">
        <v>213</v>
      </c>
      <c r="I1020" t="s">
        <v>218</v>
      </c>
      <c r="O1020">
        <v>2</v>
      </c>
      <c r="P1020">
        <v>10</v>
      </c>
      <c r="T1020">
        <v>199000</v>
      </c>
      <c r="U1020">
        <v>0.93</v>
      </c>
      <c r="V1020">
        <v>182</v>
      </c>
      <c r="W1020">
        <v>199.124726477</v>
      </c>
      <c r="Y1020">
        <v>5.6</v>
      </c>
      <c r="Z1020">
        <v>5.6</v>
      </c>
      <c r="AL1020">
        <v>9.8000000000000007</v>
      </c>
      <c r="AM1020">
        <v>27.5</v>
      </c>
      <c r="AN1020">
        <v>18.5</v>
      </c>
      <c r="AO1020" s="3">
        <v>43193</v>
      </c>
      <c r="AP1020" s="3">
        <v>43945</v>
      </c>
      <c r="AQ1020" t="s">
        <v>239</v>
      </c>
      <c r="AR1020" t="s">
        <v>2308</v>
      </c>
    </row>
    <row r="1021" spans="1:44" hidden="1" x14ac:dyDescent="0.3">
      <c r="A1021" t="b">
        <f>AND($H1021="Heat Pump",$K1021&lt;=Summary!$B$3)</f>
        <v>0</v>
      </c>
      <c r="B1021">
        <v>2317387</v>
      </c>
      <c r="C1021" t="s">
        <v>1930</v>
      </c>
      <c r="D1021" t="s">
        <v>112</v>
      </c>
      <c r="E1021" t="s">
        <v>2309</v>
      </c>
      <c r="F1021" t="s">
        <v>2309</v>
      </c>
      <c r="H1021" t="s">
        <v>213</v>
      </c>
      <c r="I1021" t="s">
        <v>214</v>
      </c>
      <c r="K1021">
        <v>0</v>
      </c>
      <c r="L1021">
        <v>0</v>
      </c>
      <c r="M1021">
        <v>28</v>
      </c>
      <c r="N1021">
        <v>0</v>
      </c>
      <c r="O1021">
        <v>3</v>
      </c>
      <c r="P1021">
        <v>3</v>
      </c>
      <c r="T1021">
        <v>199000</v>
      </c>
      <c r="U1021">
        <v>0.93</v>
      </c>
      <c r="V1021">
        <v>182</v>
      </c>
      <c r="Y1021">
        <v>5.6</v>
      </c>
      <c r="Z1021">
        <v>5.6</v>
      </c>
      <c r="AA1021">
        <v>96</v>
      </c>
      <c r="AL1021">
        <v>10</v>
      </c>
      <c r="AM1021">
        <v>28</v>
      </c>
      <c r="AN1021">
        <v>19</v>
      </c>
      <c r="AO1021" s="3">
        <v>42821</v>
      </c>
      <c r="AP1021" s="3">
        <v>43803</v>
      </c>
      <c r="AQ1021" t="s">
        <v>239</v>
      </c>
      <c r="AR1021" t="s">
        <v>2310</v>
      </c>
    </row>
    <row r="1022" spans="1:44" hidden="1" x14ac:dyDescent="0.3">
      <c r="A1022" t="b">
        <f>AND($H1022="Heat Pump",$K1022&lt;=Summary!$B$3)</f>
        <v>0</v>
      </c>
      <c r="B1022">
        <v>2358483</v>
      </c>
      <c r="C1022" t="s">
        <v>1930</v>
      </c>
      <c r="D1022" t="s">
        <v>112</v>
      </c>
      <c r="E1022" t="s">
        <v>1941</v>
      </c>
      <c r="F1022" t="s">
        <v>2311</v>
      </c>
      <c r="H1022" t="s">
        <v>213</v>
      </c>
      <c r="I1022" t="s">
        <v>214</v>
      </c>
      <c r="O1022">
        <v>2</v>
      </c>
      <c r="P1022">
        <v>10</v>
      </c>
      <c r="T1022">
        <v>199000</v>
      </c>
      <c r="U1022">
        <v>0.93</v>
      </c>
      <c r="V1022">
        <v>182</v>
      </c>
      <c r="Y1022">
        <v>5.6</v>
      </c>
      <c r="Z1022">
        <v>5.6</v>
      </c>
      <c r="AL1022">
        <v>9.8000000000000007</v>
      </c>
      <c r="AM1022">
        <v>27.5</v>
      </c>
      <c r="AN1022">
        <v>18.5</v>
      </c>
      <c r="AO1022" s="3">
        <v>43193</v>
      </c>
      <c r="AP1022" s="3">
        <v>43945</v>
      </c>
      <c r="AQ1022" t="s">
        <v>239</v>
      </c>
      <c r="AR1022" t="s">
        <v>2312</v>
      </c>
    </row>
    <row r="1023" spans="1:44" hidden="1" x14ac:dyDescent="0.3">
      <c r="A1023" t="b">
        <f>AND($H1023="Heat Pump",$K1023&lt;=Summary!$B$3)</f>
        <v>0</v>
      </c>
      <c r="B1023">
        <v>2317386</v>
      </c>
      <c r="C1023" t="s">
        <v>1930</v>
      </c>
      <c r="D1023" t="s">
        <v>112</v>
      </c>
      <c r="E1023" t="s">
        <v>2313</v>
      </c>
      <c r="F1023" t="s">
        <v>2313</v>
      </c>
      <c r="H1023" t="s">
        <v>213</v>
      </c>
      <c r="I1023" t="s">
        <v>218</v>
      </c>
      <c r="K1023">
        <v>0</v>
      </c>
      <c r="L1023">
        <v>0</v>
      </c>
      <c r="M1023">
        <v>28</v>
      </c>
      <c r="N1023">
        <v>0</v>
      </c>
      <c r="O1023">
        <v>3</v>
      </c>
      <c r="P1023">
        <v>3</v>
      </c>
      <c r="T1023">
        <v>199000</v>
      </c>
      <c r="U1023">
        <v>0.93</v>
      </c>
      <c r="V1023">
        <v>182</v>
      </c>
      <c r="W1023">
        <v>199.124726477</v>
      </c>
      <c r="Y1023">
        <v>5.6</v>
      </c>
      <c r="Z1023">
        <v>5.6</v>
      </c>
      <c r="AA1023">
        <v>96</v>
      </c>
      <c r="AL1023">
        <v>10</v>
      </c>
      <c r="AM1023">
        <v>28</v>
      </c>
      <c r="AN1023">
        <v>19</v>
      </c>
      <c r="AO1023" s="3">
        <v>42821</v>
      </c>
      <c r="AP1023" s="3">
        <v>43803</v>
      </c>
      <c r="AQ1023" t="s">
        <v>239</v>
      </c>
      <c r="AR1023" t="s">
        <v>2314</v>
      </c>
    </row>
    <row r="1024" spans="1:44" hidden="1" x14ac:dyDescent="0.3">
      <c r="A1024" t="b">
        <f>AND($H1024="Heat Pump",$K1024&lt;=Summary!$B$3)</f>
        <v>0</v>
      </c>
      <c r="B1024">
        <v>2358479</v>
      </c>
      <c r="C1024" t="s">
        <v>1930</v>
      </c>
      <c r="D1024" t="s">
        <v>112</v>
      </c>
      <c r="E1024" t="s">
        <v>1941</v>
      </c>
      <c r="F1024" t="s">
        <v>2315</v>
      </c>
      <c r="H1024" t="s">
        <v>213</v>
      </c>
      <c r="I1024" t="s">
        <v>218</v>
      </c>
      <c r="O1024">
        <v>2</v>
      </c>
      <c r="P1024">
        <v>10</v>
      </c>
      <c r="T1024">
        <v>199000</v>
      </c>
      <c r="U1024">
        <v>0.93</v>
      </c>
      <c r="V1024">
        <v>182</v>
      </c>
      <c r="W1024">
        <v>199.124726477</v>
      </c>
      <c r="Y1024">
        <v>5.6</v>
      </c>
      <c r="Z1024">
        <v>5.6</v>
      </c>
      <c r="AL1024">
        <v>9.8000000000000007</v>
      </c>
      <c r="AM1024">
        <v>27.5</v>
      </c>
      <c r="AN1024">
        <v>18.5</v>
      </c>
      <c r="AO1024" s="3">
        <v>43193</v>
      </c>
      <c r="AP1024" s="3">
        <v>43945</v>
      </c>
      <c r="AQ1024" t="s">
        <v>239</v>
      </c>
      <c r="AR1024" t="s">
        <v>2316</v>
      </c>
    </row>
    <row r="1025" spans="1:44" hidden="1" x14ac:dyDescent="0.3">
      <c r="A1025" t="b">
        <f>AND($H1025="Heat Pump",$K1025&lt;=Summary!$B$3)</f>
        <v>0</v>
      </c>
      <c r="B1025">
        <v>2323717</v>
      </c>
      <c r="C1025" t="s">
        <v>1930</v>
      </c>
      <c r="D1025" t="s">
        <v>89</v>
      </c>
      <c r="E1025" t="s">
        <v>2317</v>
      </c>
      <c r="F1025" t="s">
        <v>2317</v>
      </c>
      <c r="H1025" t="s">
        <v>238</v>
      </c>
      <c r="I1025" t="s">
        <v>214</v>
      </c>
      <c r="K1025">
        <v>38</v>
      </c>
      <c r="L1025">
        <v>59.1</v>
      </c>
      <c r="M1025">
        <v>65.3</v>
      </c>
      <c r="N1025">
        <v>16</v>
      </c>
      <c r="O1025">
        <v>3</v>
      </c>
      <c r="P1025">
        <v>4</v>
      </c>
      <c r="T1025">
        <v>38000</v>
      </c>
      <c r="U1025">
        <v>0.64</v>
      </c>
      <c r="V1025">
        <v>173</v>
      </c>
      <c r="X1025">
        <v>67</v>
      </c>
      <c r="AA1025">
        <v>75</v>
      </c>
      <c r="AO1025" s="3">
        <v>43154</v>
      </c>
      <c r="AP1025" s="3">
        <v>43584</v>
      </c>
      <c r="AQ1025" t="s">
        <v>239</v>
      </c>
      <c r="AR1025" t="s">
        <v>2318</v>
      </c>
    </row>
    <row r="1026" spans="1:44" hidden="1" x14ac:dyDescent="0.3">
      <c r="A1026" t="b">
        <f>AND($H1026="Heat Pump",$K1026&lt;=Summary!$B$3)</f>
        <v>0</v>
      </c>
      <c r="B1026">
        <v>2358506</v>
      </c>
      <c r="C1026" t="s">
        <v>1930</v>
      </c>
      <c r="D1026" t="s">
        <v>89</v>
      </c>
      <c r="E1026" t="s">
        <v>1932</v>
      </c>
      <c r="F1026" t="s">
        <v>2319</v>
      </c>
      <c r="H1026" t="s">
        <v>213</v>
      </c>
      <c r="I1026" t="s">
        <v>214</v>
      </c>
      <c r="O1026">
        <v>2</v>
      </c>
      <c r="P1026">
        <v>10</v>
      </c>
      <c r="T1026">
        <v>157000</v>
      </c>
      <c r="U1026">
        <v>0.93</v>
      </c>
      <c r="V1026">
        <v>182</v>
      </c>
      <c r="Y1026">
        <v>4.5</v>
      </c>
      <c r="Z1026">
        <v>4.5</v>
      </c>
      <c r="AL1026">
        <v>9.8000000000000007</v>
      </c>
      <c r="AM1026">
        <v>27.5</v>
      </c>
      <c r="AN1026">
        <v>18.5</v>
      </c>
      <c r="AO1026" s="3">
        <v>43193</v>
      </c>
      <c r="AP1026" s="3">
        <v>43945</v>
      </c>
      <c r="AQ1026" t="s">
        <v>239</v>
      </c>
      <c r="AR1026" t="s">
        <v>2320</v>
      </c>
    </row>
    <row r="1027" spans="1:44" hidden="1" x14ac:dyDescent="0.3">
      <c r="A1027" t="b">
        <f>AND($H1027="Heat Pump",$K1027&lt;=Summary!$B$3)</f>
        <v>0</v>
      </c>
      <c r="B1027">
        <v>2358503</v>
      </c>
      <c r="C1027" t="s">
        <v>1930</v>
      </c>
      <c r="D1027" t="s">
        <v>89</v>
      </c>
      <c r="E1027" t="s">
        <v>1932</v>
      </c>
      <c r="F1027" t="s">
        <v>2321</v>
      </c>
      <c r="H1027" t="s">
        <v>213</v>
      </c>
      <c r="I1027" t="s">
        <v>218</v>
      </c>
      <c r="O1027">
        <v>2</v>
      </c>
      <c r="P1027">
        <v>10</v>
      </c>
      <c r="T1027">
        <v>157000</v>
      </c>
      <c r="U1027">
        <v>0.93</v>
      </c>
      <c r="V1027">
        <v>182</v>
      </c>
      <c r="W1027">
        <v>199.124726477</v>
      </c>
      <c r="Y1027">
        <v>4.5</v>
      </c>
      <c r="Z1027">
        <v>4.5</v>
      </c>
      <c r="AL1027">
        <v>9.8000000000000007</v>
      </c>
      <c r="AM1027">
        <v>27.5</v>
      </c>
      <c r="AN1027">
        <v>18.5</v>
      </c>
      <c r="AO1027" s="3">
        <v>43193</v>
      </c>
      <c r="AP1027" s="3">
        <v>43945</v>
      </c>
      <c r="AQ1027" t="s">
        <v>239</v>
      </c>
      <c r="AR1027" t="s">
        <v>2322</v>
      </c>
    </row>
    <row r="1028" spans="1:44" hidden="1" x14ac:dyDescent="0.3">
      <c r="A1028" t="b">
        <f>AND($H1028="Heat Pump",$K1028&lt;=Summary!$B$3)</f>
        <v>0</v>
      </c>
      <c r="B1028">
        <v>2358473</v>
      </c>
      <c r="C1028" t="s">
        <v>1930</v>
      </c>
      <c r="D1028" t="s">
        <v>89</v>
      </c>
      <c r="E1028" t="s">
        <v>1937</v>
      </c>
      <c r="F1028" t="s">
        <v>2323</v>
      </c>
      <c r="H1028" t="s">
        <v>213</v>
      </c>
      <c r="I1028" t="s">
        <v>214</v>
      </c>
      <c r="O1028">
        <v>2</v>
      </c>
      <c r="P1028">
        <v>10</v>
      </c>
      <c r="T1028">
        <v>180000</v>
      </c>
      <c r="U1028">
        <v>0.93</v>
      </c>
      <c r="V1028">
        <v>182</v>
      </c>
      <c r="Y1028">
        <v>5.2</v>
      </c>
      <c r="Z1028">
        <v>5.2</v>
      </c>
      <c r="AL1028">
        <v>9.8000000000000007</v>
      </c>
      <c r="AM1028">
        <v>27.5</v>
      </c>
      <c r="AN1028">
        <v>18.5</v>
      </c>
      <c r="AO1028" s="3">
        <v>43193</v>
      </c>
      <c r="AP1028" s="3">
        <v>43945</v>
      </c>
      <c r="AQ1028" t="s">
        <v>239</v>
      </c>
      <c r="AR1028" t="s">
        <v>2324</v>
      </c>
    </row>
    <row r="1029" spans="1:44" hidden="1" x14ac:dyDescent="0.3">
      <c r="A1029" t="b">
        <f>AND($H1029="Heat Pump",$K1029&lt;=Summary!$B$3)</f>
        <v>0</v>
      </c>
      <c r="B1029">
        <v>2358474</v>
      </c>
      <c r="C1029" t="s">
        <v>1930</v>
      </c>
      <c r="D1029" t="s">
        <v>89</v>
      </c>
      <c r="E1029" t="s">
        <v>1937</v>
      </c>
      <c r="F1029" t="s">
        <v>2325</v>
      </c>
      <c r="H1029" t="s">
        <v>213</v>
      </c>
      <c r="I1029" t="s">
        <v>218</v>
      </c>
      <c r="O1029">
        <v>2</v>
      </c>
      <c r="P1029">
        <v>10</v>
      </c>
      <c r="T1029">
        <v>180000</v>
      </c>
      <c r="U1029">
        <v>0.93</v>
      </c>
      <c r="V1029">
        <v>182</v>
      </c>
      <c r="W1029">
        <v>199.124726477</v>
      </c>
      <c r="Y1029">
        <v>5.2</v>
      </c>
      <c r="Z1029">
        <v>5.2</v>
      </c>
      <c r="AL1029">
        <v>9.8000000000000007</v>
      </c>
      <c r="AM1029">
        <v>27.5</v>
      </c>
      <c r="AN1029">
        <v>18.5</v>
      </c>
      <c r="AO1029" s="3">
        <v>43193</v>
      </c>
      <c r="AP1029" s="3">
        <v>43945</v>
      </c>
      <c r="AQ1029" t="s">
        <v>239</v>
      </c>
      <c r="AR1029" t="s">
        <v>2326</v>
      </c>
    </row>
    <row r="1030" spans="1:44" hidden="1" x14ac:dyDescent="0.3">
      <c r="A1030" t="b">
        <f>AND($H1030="Heat Pump",$K1030&lt;=Summary!$B$3)</f>
        <v>0</v>
      </c>
      <c r="B1030">
        <v>2358489</v>
      </c>
      <c r="C1030" t="s">
        <v>1930</v>
      </c>
      <c r="D1030" t="s">
        <v>89</v>
      </c>
      <c r="E1030" t="s">
        <v>1941</v>
      </c>
      <c r="F1030" t="s">
        <v>2327</v>
      </c>
      <c r="H1030" t="s">
        <v>213</v>
      </c>
      <c r="I1030" t="s">
        <v>214</v>
      </c>
      <c r="O1030">
        <v>2</v>
      </c>
      <c r="P1030">
        <v>10</v>
      </c>
      <c r="T1030">
        <v>199000</v>
      </c>
      <c r="U1030">
        <v>0.93</v>
      </c>
      <c r="V1030">
        <v>182</v>
      </c>
      <c r="Y1030">
        <v>5.6</v>
      </c>
      <c r="Z1030">
        <v>5.6</v>
      </c>
      <c r="AL1030">
        <v>9.8000000000000007</v>
      </c>
      <c r="AM1030">
        <v>27.5</v>
      </c>
      <c r="AN1030">
        <v>18.5</v>
      </c>
      <c r="AO1030" s="3">
        <v>43193</v>
      </c>
      <c r="AP1030" s="3">
        <v>43945</v>
      </c>
      <c r="AQ1030" t="s">
        <v>239</v>
      </c>
      <c r="AR1030" t="s">
        <v>2328</v>
      </c>
    </row>
    <row r="1031" spans="1:44" hidden="1" x14ac:dyDescent="0.3">
      <c r="A1031" t="b">
        <f>AND($H1031="Heat Pump",$K1031&lt;=Summary!$B$3)</f>
        <v>0</v>
      </c>
      <c r="B1031">
        <v>2358488</v>
      </c>
      <c r="C1031" t="s">
        <v>1930</v>
      </c>
      <c r="D1031" t="s">
        <v>89</v>
      </c>
      <c r="E1031" t="s">
        <v>1941</v>
      </c>
      <c r="F1031" t="s">
        <v>2329</v>
      </c>
      <c r="H1031" t="s">
        <v>213</v>
      </c>
      <c r="I1031" t="s">
        <v>218</v>
      </c>
      <c r="O1031">
        <v>2</v>
      </c>
      <c r="P1031">
        <v>10</v>
      </c>
      <c r="T1031">
        <v>199000</v>
      </c>
      <c r="U1031">
        <v>0.93</v>
      </c>
      <c r="V1031">
        <v>182</v>
      </c>
      <c r="W1031">
        <v>199.124726477</v>
      </c>
      <c r="Y1031">
        <v>5.6</v>
      </c>
      <c r="Z1031">
        <v>5.6</v>
      </c>
      <c r="AL1031">
        <v>9.8000000000000007</v>
      </c>
      <c r="AM1031">
        <v>27.5</v>
      </c>
      <c r="AN1031">
        <v>18.5</v>
      </c>
      <c r="AO1031" s="3">
        <v>43193</v>
      </c>
      <c r="AP1031" s="3">
        <v>43945</v>
      </c>
      <c r="AQ1031" t="s">
        <v>239</v>
      </c>
      <c r="AR1031" t="s">
        <v>2330</v>
      </c>
    </row>
    <row r="1032" spans="1:44" hidden="1" x14ac:dyDescent="0.3">
      <c r="A1032" t="b">
        <f>AND($H1032="Heat Pump",$K1032&lt;=Summary!$B$3)</f>
        <v>0</v>
      </c>
      <c r="B1032">
        <v>2358487</v>
      </c>
      <c r="C1032" t="s">
        <v>1930</v>
      </c>
      <c r="D1032" t="s">
        <v>89</v>
      </c>
      <c r="E1032" t="s">
        <v>1941</v>
      </c>
      <c r="F1032" t="s">
        <v>2331</v>
      </c>
      <c r="H1032" t="s">
        <v>213</v>
      </c>
      <c r="I1032" t="s">
        <v>214</v>
      </c>
      <c r="O1032">
        <v>2</v>
      </c>
      <c r="P1032">
        <v>10</v>
      </c>
      <c r="T1032">
        <v>199000</v>
      </c>
      <c r="U1032">
        <v>0.93</v>
      </c>
      <c r="V1032">
        <v>182</v>
      </c>
      <c r="Y1032">
        <v>5.6</v>
      </c>
      <c r="Z1032">
        <v>5.6</v>
      </c>
      <c r="AL1032">
        <v>9.8000000000000007</v>
      </c>
      <c r="AM1032">
        <v>27.5</v>
      </c>
      <c r="AN1032">
        <v>18.5</v>
      </c>
      <c r="AO1032" s="3">
        <v>43193</v>
      </c>
      <c r="AP1032" s="3">
        <v>43945</v>
      </c>
      <c r="AQ1032" t="s">
        <v>239</v>
      </c>
      <c r="AR1032" t="s">
        <v>2332</v>
      </c>
    </row>
    <row r="1033" spans="1:44" hidden="1" x14ac:dyDescent="0.3">
      <c r="A1033" t="b">
        <f>AND($H1033="Heat Pump",$K1033&lt;=Summary!$B$3)</f>
        <v>0</v>
      </c>
      <c r="B1033">
        <v>2358485</v>
      </c>
      <c r="C1033" t="s">
        <v>1930</v>
      </c>
      <c r="D1033" t="s">
        <v>89</v>
      </c>
      <c r="E1033" t="s">
        <v>1941</v>
      </c>
      <c r="F1033" t="s">
        <v>2333</v>
      </c>
      <c r="H1033" t="s">
        <v>213</v>
      </c>
      <c r="I1033" t="s">
        <v>218</v>
      </c>
      <c r="O1033">
        <v>2</v>
      </c>
      <c r="P1033">
        <v>10</v>
      </c>
      <c r="T1033">
        <v>199000</v>
      </c>
      <c r="U1033">
        <v>0.93</v>
      </c>
      <c r="V1033">
        <v>182</v>
      </c>
      <c r="W1033">
        <v>199.124726477</v>
      </c>
      <c r="Y1033">
        <v>5.6</v>
      </c>
      <c r="Z1033">
        <v>5.6</v>
      </c>
      <c r="AL1033">
        <v>9.8000000000000007</v>
      </c>
      <c r="AM1033">
        <v>27.5</v>
      </c>
      <c r="AN1033">
        <v>18.5</v>
      </c>
      <c r="AO1033" s="3">
        <v>43193</v>
      </c>
      <c r="AP1033" s="3">
        <v>43945</v>
      </c>
      <c r="AQ1033" t="s">
        <v>239</v>
      </c>
      <c r="AR1033" t="s">
        <v>2334</v>
      </c>
    </row>
    <row r="1034" spans="1:44" hidden="1" x14ac:dyDescent="0.3">
      <c r="A1034" t="b">
        <f>AND($H1034="Heat Pump",$K1034&lt;=Summary!$B$3)</f>
        <v>0</v>
      </c>
      <c r="B1034">
        <v>2361250</v>
      </c>
      <c r="C1034" t="s">
        <v>1930</v>
      </c>
      <c r="D1034" t="s">
        <v>89</v>
      </c>
      <c r="E1034" t="s">
        <v>2335</v>
      </c>
      <c r="F1034" t="s">
        <v>2335</v>
      </c>
      <c r="H1034" t="s">
        <v>213</v>
      </c>
      <c r="I1034" t="s">
        <v>214</v>
      </c>
      <c r="O1034">
        <v>3</v>
      </c>
      <c r="P1034">
        <v>3</v>
      </c>
      <c r="T1034">
        <v>199000</v>
      </c>
      <c r="U1034">
        <v>0.93</v>
      </c>
      <c r="V1034">
        <v>182</v>
      </c>
      <c r="Y1034">
        <v>5.7</v>
      </c>
      <c r="Z1034">
        <v>5.7</v>
      </c>
      <c r="AL1034">
        <v>9.8000000000000007</v>
      </c>
      <c r="AM1034">
        <v>27.5</v>
      </c>
      <c r="AN1034">
        <v>18.5</v>
      </c>
      <c r="AO1034" s="3">
        <v>43282</v>
      </c>
      <c r="AP1034" s="3">
        <v>43985</v>
      </c>
      <c r="AQ1034" t="s">
        <v>215</v>
      </c>
      <c r="AR1034" t="s">
        <v>2336</v>
      </c>
    </row>
    <row r="1035" spans="1:44" hidden="1" x14ac:dyDescent="0.3">
      <c r="A1035" t="b">
        <f>AND($H1035="Heat Pump",$K1035&lt;=Summary!$B$3)</f>
        <v>0</v>
      </c>
      <c r="B1035">
        <v>2361249</v>
      </c>
      <c r="C1035" t="s">
        <v>1930</v>
      </c>
      <c r="D1035" t="s">
        <v>89</v>
      </c>
      <c r="E1035" t="s">
        <v>2337</v>
      </c>
      <c r="F1035" t="s">
        <v>2337</v>
      </c>
      <c r="H1035" t="s">
        <v>213</v>
      </c>
      <c r="I1035" t="s">
        <v>218</v>
      </c>
      <c r="O1035">
        <v>3</v>
      </c>
      <c r="P1035">
        <v>3</v>
      </c>
      <c r="T1035">
        <v>199000</v>
      </c>
      <c r="U1035">
        <v>0.93</v>
      </c>
      <c r="V1035">
        <v>182</v>
      </c>
      <c r="W1035">
        <v>199.124726477</v>
      </c>
      <c r="Y1035">
        <v>5.7</v>
      </c>
      <c r="Z1035">
        <v>5.7</v>
      </c>
      <c r="AL1035">
        <v>9.8000000000000007</v>
      </c>
      <c r="AM1035">
        <v>27.5</v>
      </c>
      <c r="AN1035">
        <v>18.5</v>
      </c>
      <c r="AO1035" s="3">
        <v>43282</v>
      </c>
      <c r="AP1035" s="3">
        <v>43985</v>
      </c>
      <c r="AQ1035" t="s">
        <v>215</v>
      </c>
      <c r="AR1035" t="s">
        <v>2338</v>
      </c>
    </row>
    <row r="1036" spans="1:44" hidden="1" x14ac:dyDescent="0.3">
      <c r="A1036" t="b">
        <f>AND($H1036="Heat Pump",$K1036&lt;=Summary!$B$3)</f>
        <v>0</v>
      </c>
      <c r="B1036">
        <v>2360444</v>
      </c>
      <c r="C1036" t="s">
        <v>1930</v>
      </c>
      <c r="D1036" t="s">
        <v>89</v>
      </c>
      <c r="E1036" t="s">
        <v>2339</v>
      </c>
      <c r="F1036" t="s">
        <v>2339</v>
      </c>
      <c r="H1036" t="s">
        <v>213</v>
      </c>
      <c r="I1036" t="s">
        <v>214</v>
      </c>
      <c r="O1036">
        <v>2</v>
      </c>
      <c r="P1036">
        <v>10</v>
      </c>
      <c r="T1036">
        <v>199000</v>
      </c>
      <c r="U1036">
        <v>0.93</v>
      </c>
      <c r="V1036">
        <v>182</v>
      </c>
      <c r="Y1036">
        <v>5.6</v>
      </c>
      <c r="Z1036">
        <v>5.6</v>
      </c>
      <c r="AL1036">
        <v>9.8000000000000007</v>
      </c>
      <c r="AM1036">
        <v>27.5</v>
      </c>
      <c r="AN1036">
        <v>18.5</v>
      </c>
      <c r="AO1036" s="3">
        <v>43282</v>
      </c>
      <c r="AP1036" s="3">
        <v>43973</v>
      </c>
      <c r="AQ1036" t="s">
        <v>215</v>
      </c>
      <c r="AR1036" t="s">
        <v>2340</v>
      </c>
    </row>
    <row r="1037" spans="1:44" hidden="1" x14ac:dyDescent="0.3">
      <c r="A1037" t="b">
        <f>AND($H1037="Heat Pump",$K1037&lt;=Summary!$B$3)</f>
        <v>0</v>
      </c>
      <c r="B1037">
        <v>2360442</v>
      </c>
      <c r="C1037" t="s">
        <v>1930</v>
      </c>
      <c r="D1037" t="s">
        <v>89</v>
      </c>
      <c r="E1037" t="s">
        <v>2341</v>
      </c>
      <c r="F1037" t="s">
        <v>2341</v>
      </c>
      <c r="H1037" t="s">
        <v>213</v>
      </c>
      <c r="I1037" t="s">
        <v>218</v>
      </c>
      <c r="O1037">
        <v>2</v>
      </c>
      <c r="P1037">
        <v>10</v>
      </c>
      <c r="T1037">
        <v>199000</v>
      </c>
      <c r="U1037">
        <v>0.93</v>
      </c>
      <c r="V1037">
        <v>182</v>
      </c>
      <c r="W1037">
        <v>199.124726477</v>
      </c>
      <c r="Y1037">
        <v>5.6</v>
      </c>
      <c r="Z1037">
        <v>5.6</v>
      </c>
      <c r="AL1037">
        <v>9.8000000000000007</v>
      </c>
      <c r="AM1037">
        <v>27.5</v>
      </c>
      <c r="AN1037">
        <v>18.5</v>
      </c>
      <c r="AO1037" s="3">
        <v>43282</v>
      </c>
      <c r="AP1037" s="3">
        <v>43973</v>
      </c>
      <c r="AQ1037" t="s">
        <v>215</v>
      </c>
      <c r="AR1037" t="s">
        <v>2342</v>
      </c>
    </row>
    <row r="1038" spans="1:44" hidden="1" x14ac:dyDescent="0.3">
      <c r="A1038" t="b">
        <f>AND($H1038="Heat Pump",$K1038&lt;=Summary!$B$3)</f>
        <v>0</v>
      </c>
      <c r="B1038">
        <v>2361248</v>
      </c>
      <c r="C1038" t="s">
        <v>1930</v>
      </c>
      <c r="D1038" t="s">
        <v>89</v>
      </c>
      <c r="E1038" t="s">
        <v>2343</v>
      </c>
      <c r="F1038" t="s">
        <v>2343</v>
      </c>
      <c r="H1038" t="s">
        <v>213</v>
      </c>
      <c r="I1038" t="s">
        <v>214</v>
      </c>
      <c r="O1038">
        <v>3</v>
      </c>
      <c r="P1038">
        <v>3</v>
      </c>
      <c r="T1038">
        <v>199000</v>
      </c>
      <c r="U1038">
        <v>0.93</v>
      </c>
      <c r="V1038">
        <v>182</v>
      </c>
      <c r="Y1038">
        <v>5.7</v>
      </c>
      <c r="Z1038">
        <v>5.7</v>
      </c>
      <c r="AL1038">
        <v>9.8000000000000007</v>
      </c>
      <c r="AM1038">
        <v>27.5</v>
      </c>
      <c r="AN1038">
        <v>18.5</v>
      </c>
      <c r="AO1038" s="3">
        <v>43282</v>
      </c>
      <c r="AP1038" s="3">
        <v>43985</v>
      </c>
      <c r="AQ1038" t="s">
        <v>215</v>
      </c>
      <c r="AR1038" t="s">
        <v>2344</v>
      </c>
    </row>
    <row r="1039" spans="1:44" hidden="1" x14ac:dyDescent="0.3">
      <c r="A1039" t="b">
        <f>AND($H1039="Heat Pump",$K1039&lt;=Summary!$B$3)</f>
        <v>0</v>
      </c>
      <c r="B1039">
        <v>2361247</v>
      </c>
      <c r="C1039" t="s">
        <v>1930</v>
      </c>
      <c r="D1039" t="s">
        <v>89</v>
      </c>
      <c r="E1039" t="s">
        <v>2345</v>
      </c>
      <c r="F1039" t="s">
        <v>2345</v>
      </c>
      <c r="H1039" t="s">
        <v>213</v>
      </c>
      <c r="I1039" t="s">
        <v>218</v>
      </c>
      <c r="O1039">
        <v>3</v>
      </c>
      <c r="P1039">
        <v>3</v>
      </c>
      <c r="T1039">
        <v>199000</v>
      </c>
      <c r="U1039">
        <v>0.93</v>
      </c>
      <c r="V1039">
        <v>182</v>
      </c>
      <c r="W1039">
        <v>199.124726477</v>
      </c>
      <c r="Y1039">
        <v>5.7</v>
      </c>
      <c r="Z1039">
        <v>5.7</v>
      </c>
      <c r="AL1039">
        <v>9.8000000000000007</v>
      </c>
      <c r="AM1039">
        <v>27.5</v>
      </c>
      <c r="AN1039">
        <v>18.5</v>
      </c>
      <c r="AO1039" s="3">
        <v>43282</v>
      </c>
      <c r="AP1039" s="3">
        <v>43985</v>
      </c>
      <c r="AQ1039" t="s">
        <v>215</v>
      </c>
      <c r="AR1039" t="s">
        <v>2346</v>
      </c>
    </row>
    <row r="1040" spans="1:44" hidden="1" x14ac:dyDescent="0.3">
      <c r="A1040" t="b">
        <f>AND($H1040="Heat Pump",$K1040&lt;=Summary!$B$3)</f>
        <v>0</v>
      </c>
      <c r="B1040">
        <v>2360441</v>
      </c>
      <c r="C1040" t="s">
        <v>1930</v>
      </c>
      <c r="D1040" t="s">
        <v>89</v>
      </c>
      <c r="E1040" t="s">
        <v>2347</v>
      </c>
      <c r="F1040" t="s">
        <v>2347</v>
      </c>
      <c r="H1040" t="s">
        <v>213</v>
      </c>
      <c r="I1040" t="s">
        <v>214</v>
      </c>
      <c r="O1040">
        <v>2</v>
      </c>
      <c r="P1040">
        <v>10</v>
      </c>
      <c r="T1040">
        <v>199000</v>
      </c>
      <c r="U1040">
        <v>0.93</v>
      </c>
      <c r="V1040">
        <v>182</v>
      </c>
      <c r="Y1040">
        <v>5.6</v>
      </c>
      <c r="Z1040">
        <v>5.6</v>
      </c>
      <c r="AL1040">
        <v>9.8000000000000007</v>
      </c>
      <c r="AM1040">
        <v>27.5</v>
      </c>
      <c r="AN1040">
        <v>18.5</v>
      </c>
      <c r="AO1040" s="3">
        <v>43282</v>
      </c>
      <c r="AP1040" s="3">
        <v>43973</v>
      </c>
      <c r="AQ1040" t="s">
        <v>215</v>
      </c>
      <c r="AR1040" t="s">
        <v>2348</v>
      </c>
    </row>
    <row r="1041" spans="1:44" hidden="1" x14ac:dyDescent="0.3">
      <c r="A1041" t="b">
        <f>AND($H1041="Heat Pump",$K1041&lt;=Summary!$B$3)</f>
        <v>0</v>
      </c>
      <c r="B1041">
        <v>2360443</v>
      </c>
      <c r="C1041" t="s">
        <v>1930</v>
      </c>
      <c r="D1041" t="s">
        <v>89</v>
      </c>
      <c r="E1041" t="s">
        <v>2349</v>
      </c>
      <c r="F1041" t="s">
        <v>2349</v>
      </c>
      <c r="H1041" t="s">
        <v>213</v>
      </c>
      <c r="I1041" t="s">
        <v>218</v>
      </c>
      <c r="O1041">
        <v>2</v>
      </c>
      <c r="P1041">
        <v>10</v>
      </c>
      <c r="T1041">
        <v>199000</v>
      </c>
      <c r="U1041">
        <v>0.93</v>
      </c>
      <c r="V1041">
        <v>182</v>
      </c>
      <c r="W1041">
        <v>199.124726477</v>
      </c>
      <c r="Y1041">
        <v>5.6</v>
      </c>
      <c r="Z1041">
        <v>5.6</v>
      </c>
      <c r="AL1041">
        <v>9.8000000000000007</v>
      </c>
      <c r="AM1041">
        <v>27.5</v>
      </c>
      <c r="AN1041">
        <v>18.5</v>
      </c>
      <c r="AO1041" s="3">
        <v>43282</v>
      </c>
      <c r="AP1041" s="3">
        <v>43973</v>
      </c>
      <c r="AQ1041" t="s">
        <v>215</v>
      </c>
      <c r="AR1041" t="s">
        <v>2350</v>
      </c>
    </row>
    <row r="1042" spans="1:44" hidden="1" x14ac:dyDescent="0.3">
      <c r="A1042" t="b">
        <f>AND($H1042="Heat Pump",$K1042&lt;=Summary!$B$3)</f>
        <v>0</v>
      </c>
      <c r="B1042">
        <v>2357782</v>
      </c>
      <c r="C1042" t="s">
        <v>1930</v>
      </c>
      <c r="D1042" t="s">
        <v>2351</v>
      </c>
      <c r="E1042" t="s">
        <v>2351</v>
      </c>
      <c r="F1042" t="s">
        <v>2352</v>
      </c>
      <c r="H1042" t="s">
        <v>284</v>
      </c>
      <c r="T1042">
        <v>0</v>
      </c>
      <c r="AB1042" t="s">
        <v>291</v>
      </c>
      <c r="AC1042" t="s">
        <v>286</v>
      </c>
      <c r="AD1042">
        <v>41</v>
      </c>
      <c r="AE1042">
        <v>1.9</v>
      </c>
      <c r="AF1042">
        <v>-30</v>
      </c>
      <c r="AG1042">
        <v>65</v>
      </c>
      <c r="AH1042" t="s">
        <v>287</v>
      </c>
      <c r="AI1042">
        <v>65</v>
      </c>
      <c r="AO1042" s="3">
        <v>40859</v>
      </c>
      <c r="AP1042" s="3">
        <v>41600</v>
      </c>
      <c r="AQ1042" t="s">
        <v>215</v>
      </c>
      <c r="AR1042" t="s">
        <v>2353</v>
      </c>
    </row>
    <row r="1043" spans="1:44" hidden="1" x14ac:dyDescent="0.3">
      <c r="A1043" t="b">
        <f>AND($H1043="Heat Pump",$K1043&lt;=Summary!$B$3)</f>
        <v>0</v>
      </c>
      <c r="B1043">
        <v>2323860</v>
      </c>
      <c r="C1043" t="s">
        <v>74</v>
      </c>
      <c r="D1043" t="s">
        <v>2354</v>
      </c>
      <c r="E1043" t="s">
        <v>2354</v>
      </c>
      <c r="F1043" t="s">
        <v>2355</v>
      </c>
      <c r="H1043" t="s">
        <v>238</v>
      </c>
      <c r="I1043" t="s">
        <v>314</v>
      </c>
      <c r="K1043">
        <v>53</v>
      </c>
      <c r="L1043">
        <v>52</v>
      </c>
      <c r="M1043">
        <v>5.2</v>
      </c>
      <c r="N1043">
        <v>23</v>
      </c>
      <c r="O1043">
        <v>3</v>
      </c>
      <c r="P1043">
        <v>3</v>
      </c>
      <c r="T1043">
        <v>100000</v>
      </c>
      <c r="U1043">
        <v>0.89</v>
      </c>
      <c r="V1043">
        <v>182</v>
      </c>
      <c r="X1043">
        <v>187</v>
      </c>
      <c r="AA1043">
        <v>99</v>
      </c>
      <c r="AO1043" s="3">
        <v>39314</v>
      </c>
      <c r="AP1043" s="3">
        <v>43313</v>
      </c>
      <c r="AQ1043" t="s">
        <v>215</v>
      </c>
      <c r="AR1043" t="s">
        <v>2356</v>
      </c>
    </row>
    <row r="1044" spans="1:44" hidden="1" x14ac:dyDescent="0.3">
      <c r="A1044" t="b">
        <f>AND($H1044="Heat Pump",$K1044&lt;=Summary!$B$3)</f>
        <v>0</v>
      </c>
      <c r="B1044">
        <v>2323684</v>
      </c>
      <c r="C1044" t="s">
        <v>74</v>
      </c>
      <c r="D1044" t="s">
        <v>2357</v>
      </c>
      <c r="E1044" t="s">
        <v>2358</v>
      </c>
      <c r="F1044" t="s">
        <v>2359</v>
      </c>
      <c r="H1044" t="s">
        <v>238</v>
      </c>
      <c r="I1044" t="s">
        <v>214</v>
      </c>
      <c r="K1044">
        <v>37</v>
      </c>
      <c r="L1044">
        <v>51</v>
      </c>
      <c r="M1044">
        <v>62</v>
      </c>
      <c r="N1044">
        <v>22</v>
      </c>
      <c r="O1044">
        <v>2</v>
      </c>
      <c r="P1044">
        <v>3</v>
      </c>
      <c r="S1044">
        <v>1516</v>
      </c>
      <c r="T1044">
        <v>40000</v>
      </c>
      <c r="U1044">
        <v>0.83</v>
      </c>
      <c r="V1044">
        <v>187</v>
      </c>
      <c r="X1044">
        <v>87</v>
      </c>
      <c r="AA1044">
        <v>92</v>
      </c>
      <c r="AM1044">
        <v>63</v>
      </c>
      <c r="AO1044" s="3">
        <v>41275</v>
      </c>
      <c r="AP1044" s="3">
        <v>43447</v>
      </c>
      <c r="AQ1044" t="s">
        <v>239</v>
      </c>
      <c r="AR1044" t="s">
        <v>2360</v>
      </c>
    </row>
    <row r="1045" spans="1:44" hidden="1" x14ac:dyDescent="0.3">
      <c r="A1045" t="b">
        <f>AND($H1045="Heat Pump",$K1045&lt;=Summary!$B$3)</f>
        <v>0</v>
      </c>
      <c r="B1045">
        <v>2317586</v>
      </c>
      <c r="C1045" t="s">
        <v>74</v>
      </c>
      <c r="D1045" t="s">
        <v>2357</v>
      </c>
      <c r="E1045" t="s">
        <v>2358</v>
      </c>
      <c r="F1045" t="s">
        <v>2361</v>
      </c>
      <c r="H1045" t="s">
        <v>238</v>
      </c>
      <c r="I1045" t="s">
        <v>218</v>
      </c>
      <c r="K1045">
        <v>37</v>
      </c>
      <c r="L1045">
        <v>51</v>
      </c>
      <c r="M1045">
        <v>62</v>
      </c>
      <c r="N1045">
        <v>22</v>
      </c>
      <c r="O1045">
        <v>2</v>
      </c>
      <c r="P1045">
        <v>3</v>
      </c>
      <c r="S1045">
        <v>1516</v>
      </c>
      <c r="T1045">
        <v>36000</v>
      </c>
      <c r="U1045">
        <v>0.83</v>
      </c>
      <c r="V1045">
        <v>205</v>
      </c>
      <c r="W1045">
        <v>224.28884026259999</v>
      </c>
      <c r="X1045">
        <v>87</v>
      </c>
      <c r="AA1045">
        <v>92</v>
      </c>
      <c r="AM1045">
        <v>63</v>
      </c>
      <c r="AO1045" s="3">
        <v>41275</v>
      </c>
      <c r="AP1045" s="3">
        <v>43220</v>
      </c>
      <c r="AQ1045" t="s">
        <v>239</v>
      </c>
      <c r="AR1045" t="s">
        <v>2362</v>
      </c>
    </row>
    <row r="1046" spans="1:44" hidden="1" x14ac:dyDescent="0.3">
      <c r="A1046" t="b">
        <f>AND($H1046="Heat Pump",$K1046&lt;=Summary!$B$3)</f>
        <v>0</v>
      </c>
      <c r="B1046">
        <v>2317484</v>
      </c>
      <c r="C1046" t="s">
        <v>74</v>
      </c>
      <c r="D1046" t="s">
        <v>2357</v>
      </c>
      <c r="E1046" t="s">
        <v>2358</v>
      </c>
      <c r="F1046" t="s">
        <v>2363</v>
      </c>
      <c r="H1046" t="s">
        <v>238</v>
      </c>
      <c r="I1046" t="s">
        <v>214</v>
      </c>
      <c r="K1046">
        <v>46</v>
      </c>
      <c r="L1046">
        <v>60</v>
      </c>
      <c r="M1046">
        <v>71</v>
      </c>
      <c r="N1046">
        <v>22</v>
      </c>
      <c r="O1046">
        <v>2</v>
      </c>
      <c r="P1046">
        <v>3</v>
      </c>
      <c r="T1046">
        <v>40000</v>
      </c>
      <c r="U1046">
        <v>0.8</v>
      </c>
      <c r="V1046">
        <v>187</v>
      </c>
      <c r="X1046">
        <v>87</v>
      </c>
      <c r="AA1046">
        <v>89</v>
      </c>
      <c r="AO1046" s="3">
        <v>41275</v>
      </c>
      <c r="AP1046" s="3">
        <v>43220</v>
      </c>
      <c r="AQ1046" t="s">
        <v>239</v>
      </c>
      <c r="AR1046" t="s">
        <v>2364</v>
      </c>
    </row>
    <row r="1047" spans="1:44" hidden="1" x14ac:dyDescent="0.3">
      <c r="A1047" t="b">
        <f>AND($H1047="Heat Pump",$K1047&lt;=Summary!$B$3)</f>
        <v>0</v>
      </c>
      <c r="B1047">
        <v>2317485</v>
      </c>
      <c r="C1047" t="s">
        <v>74</v>
      </c>
      <c r="D1047" t="s">
        <v>2357</v>
      </c>
      <c r="E1047" t="s">
        <v>2358</v>
      </c>
      <c r="F1047" t="s">
        <v>2365</v>
      </c>
      <c r="H1047" t="s">
        <v>238</v>
      </c>
      <c r="I1047" t="s">
        <v>218</v>
      </c>
      <c r="K1047">
        <v>46</v>
      </c>
      <c r="L1047">
        <v>60</v>
      </c>
      <c r="M1047">
        <v>71</v>
      </c>
      <c r="N1047">
        <v>22</v>
      </c>
      <c r="O1047">
        <v>2</v>
      </c>
      <c r="P1047">
        <v>3</v>
      </c>
      <c r="T1047">
        <v>36000</v>
      </c>
      <c r="U1047">
        <v>0.8</v>
      </c>
      <c r="V1047">
        <v>205</v>
      </c>
      <c r="W1047">
        <v>224.28884026259999</v>
      </c>
      <c r="X1047">
        <v>87</v>
      </c>
      <c r="AA1047">
        <v>89</v>
      </c>
      <c r="AO1047" s="3">
        <v>41275</v>
      </c>
      <c r="AP1047" s="3">
        <v>43220</v>
      </c>
      <c r="AQ1047" t="s">
        <v>239</v>
      </c>
      <c r="AR1047" t="s">
        <v>2366</v>
      </c>
    </row>
    <row r="1048" spans="1:44" hidden="1" x14ac:dyDescent="0.3">
      <c r="A1048" t="b">
        <f>AND($H1048="Heat Pump",$K1048&lt;=Summary!$B$3)</f>
        <v>0</v>
      </c>
      <c r="B1048">
        <v>2323752</v>
      </c>
      <c r="C1048" t="s">
        <v>74</v>
      </c>
      <c r="D1048" t="s">
        <v>1931</v>
      </c>
      <c r="E1048" t="s">
        <v>2367</v>
      </c>
      <c r="F1048" t="s">
        <v>2368</v>
      </c>
      <c r="H1048" t="s">
        <v>213</v>
      </c>
      <c r="I1048" t="s">
        <v>214</v>
      </c>
      <c r="K1048">
        <v>0</v>
      </c>
      <c r="L1048">
        <v>0</v>
      </c>
      <c r="M1048">
        <v>28.2</v>
      </c>
      <c r="N1048">
        <v>0</v>
      </c>
      <c r="O1048">
        <v>2</v>
      </c>
      <c r="P1048">
        <v>2</v>
      </c>
      <c r="T1048">
        <v>157000</v>
      </c>
      <c r="U1048">
        <v>0.93</v>
      </c>
      <c r="V1048">
        <v>182</v>
      </c>
      <c r="Y1048">
        <v>4.5999999999999996</v>
      </c>
      <c r="Z1048">
        <v>4.5999999999999996</v>
      </c>
      <c r="AA1048">
        <v>97</v>
      </c>
      <c r="AL1048">
        <v>9.8000000000000007</v>
      </c>
      <c r="AM1048">
        <v>27.5</v>
      </c>
      <c r="AN1048">
        <v>18.5</v>
      </c>
      <c r="AO1048" s="3">
        <v>43215</v>
      </c>
      <c r="AP1048" s="3">
        <v>43864</v>
      </c>
      <c r="AQ1048" t="s">
        <v>239</v>
      </c>
      <c r="AR1048" t="s">
        <v>2369</v>
      </c>
    </row>
    <row r="1049" spans="1:44" hidden="1" x14ac:dyDescent="0.3">
      <c r="A1049" t="b">
        <f>AND($H1049="Heat Pump",$K1049&lt;=Summary!$B$3)</f>
        <v>0</v>
      </c>
      <c r="B1049">
        <v>2323753</v>
      </c>
      <c r="C1049" t="s">
        <v>74</v>
      </c>
      <c r="D1049" t="s">
        <v>1931</v>
      </c>
      <c r="E1049" t="s">
        <v>2367</v>
      </c>
      <c r="F1049" t="s">
        <v>2370</v>
      </c>
      <c r="H1049" t="s">
        <v>213</v>
      </c>
      <c r="I1049" t="s">
        <v>218</v>
      </c>
      <c r="K1049">
        <v>0</v>
      </c>
      <c r="L1049">
        <v>0</v>
      </c>
      <c r="M1049">
        <v>28.2</v>
      </c>
      <c r="N1049">
        <v>0</v>
      </c>
      <c r="O1049">
        <v>2</v>
      </c>
      <c r="P1049">
        <v>2</v>
      </c>
      <c r="T1049">
        <v>157000</v>
      </c>
      <c r="U1049">
        <v>0.93</v>
      </c>
      <c r="V1049">
        <v>182</v>
      </c>
      <c r="W1049">
        <v>199.124726477</v>
      </c>
      <c r="Y1049">
        <v>4.5999999999999996</v>
      </c>
      <c r="Z1049">
        <v>4.5999999999999996</v>
      </c>
      <c r="AA1049">
        <v>97</v>
      </c>
      <c r="AL1049">
        <v>9.8000000000000007</v>
      </c>
      <c r="AM1049">
        <v>27.5</v>
      </c>
      <c r="AN1049">
        <v>18.5</v>
      </c>
      <c r="AO1049" s="3">
        <v>43215</v>
      </c>
      <c r="AP1049" s="3">
        <v>43864</v>
      </c>
      <c r="AQ1049" t="s">
        <v>239</v>
      </c>
      <c r="AR1049" t="s">
        <v>2371</v>
      </c>
    </row>
    <row r="1050" spans="1:44" hidden="1" x14ac:dyDescent="0.3">
      <c r="A1050" t="b">
        <f>AND($H1050="Heat Pump",$K1050&lt;=Summary!$B$3)</f>
        <v>0</v>
      </c>
      <c r="B1050">
        <v>2323876</v>
      </c>
      <c r="C1050" t="s">
        <v>74</v>
      </c>
      <c r="D1050" t="s">
        <v>1931</v>
      </c>
      <c r="E1050" t="s">
        <v>2372</v>
      </c>
      <c r="F1050" t="s">
        <v>2373</v>
      </c>
      <c r="H1050" t="s">
        <v>213</v>
      </c>
      <c r="I1050" t="s">
        <v>214</v>
      </c>
      <c r="K1050">
        <v>0</v>
      </c>
      <c r="L1050">
        <v>0</v>
      </c>
      <c r="M1050">
        <v>28.2</v>
      </c>
      <c r="N1050">
        <v>0</v>
      </c>
      <c r="O1050">
        <v>2</v>
      </c>
      <c r="P1050">
        <v>2</v>
      </c>
      <c r="T1050">
        <v>180000</v>
      </c>
      <c r="U1050">
        <v>0.93</v>
      </c>
      <c r="V1050">
        <v>182</v>
      </c>
      <c r="Y1050">
        <v>5.2</v>
      </c>
      <c r="Z1050">
        <v>5.2</v>
      </c>
      <c r="AA1050">
        <v>97</v>
      </c>
      <c r="AL1050">
        <v>9.8000000000000007</v>
      </c>
      <c r="AM1050">
        <v>27.5</v>
      </c>
      <c r="AN1050">
        <v>18.5</v>
      </c>
      <c r="AO1050" s="3">
        <v>43215</v>
      </c>
      <c r="AP1050" s="3">
        <v>43864</v>
      </c>
      <c r="AQ1050" t="s">
        <v>239</v>
      </c>
      <c r="AR1050" t="s">
        <v>2374</v>
      </c>
    </row>
    <row r="1051" spans="1:44" hidden="1" x14ac:dyDescent="0.3">
      <c r="A1051" t="b">
        <f>AND($H1051="Heat Pump",$K1051&lt;=Summary!$B$3)</f>
        <v>0</v>
      </c>
      <c r="B1051">
        <v>2323877</v>
      </c>
      <c r="C1051" t="s">
        <v>74</v>
      </c>
      <c r="D1051" t="s">
        <v>1931</v>
      </c>
      <c r="E1051" t="s">
        <v>2372</v>
      </c>
      <c r="F1051" t="s">
        <v>2375</v>
      </c>
      <c r="H1051" t="s">
        <v>213</v>
      </c>
      <c r="I1051" t="s">
        <v>218</v>
      </c>
      <c r="K1051">
        <v>0</v>
      </c>
      <c r="L1051">
        <v>0</v>
      </c>
      <c r="M1051">
        <v>28.2</v>
      </c>
      <c r="N1051">
        <v>0</v>
      </c>
      <c r="O1051">
        <v>2</v>
      </c>
      <c r="P1051">
        <v>2</v>
      </c>
      <c r="T1051">
        <v>180000</v>
      </c>
      <c r="U1051">
        <v>0.93</v>
      </c>
      <c r="V1051">
        <v>182</v>
      </c>
      <c r="W1051">
        <v>199.124726477</v>
      </c>
      <c r="Y1051">
        <v>5.2</v>
      </c>
      <c r="Z1051">
        <v>5.2</v>
      </c>
      <c r="AA1051">
        <v>97</v>
      </c>
      <c r="AL1051">
        <v>9.8000000000000007</v>
      </c>
      <c r="AM1051">
        <v>27.5</v>
      </c>
      <c r="AN1051">
        <v>18.5</v>
      </c>
      <c r="AO1051" s="3">
        <v>43215</v>
      </c>
      <c r="AP1051" s="3">
        <v>43864</v>
      </c>
      <c r="AQ1051" t="s">
        <v>239</v>
      </c>
      <c r="AR1051" t="s">
        <v>2376</v>
      </c>
    </row>
    <row r="1052" spans="1:44" hidden="1" x14ac:dyDescent="0.3">
      <c r="A1052" t="b">
        <f>AND($H1052="Heat Pump",$K1052&lt;=Summary!$B$3)</f>
        <v>0</v>
      </c>
      <c r="B1052">
        <v>2323892</v>
      </c>
      <c r="C1052" t="s">
        <v>74</v>
      </c>
      <c r="D1052" t="s">
        <v>1931</v>
      </c>
      <c r="E1052" t="s">
        <v>2246</v>
      </c>
      <c r="F1052" t="s">
        <v>2377</v>
      </c>
      <c r="H1052" t="s">
        <v>213</v>
      </c>
      <c r="I1052" t="s">
        <v>214</v>
      </c>
      <c r="O1052">
        <v>2</v>
      </c>
      <c r="P1052">
        <v>2</v>
      </c>
      <c r="T1052">
        <v>199000</v>
      </c>
      <c r="U1052">
        <v>0.93</v>
      </c>
      <c r="V1052">
        <v>182</v>
      </c>
      <c r="Y1052">
        <v>5.7</v>
      </c>
      <c r="Z1052">
        <v>5.7</v>
      </c>
      <c r="AL1052">
        <v>9.8000000000000007</v>
      </c>
      <c r="AM1052">
        <v>27.5</v>
      </c>
      <c r="AN1052">
        <v>18.5</v>
      </c>
      <c r="AO1052" s="3">
        <v>43215</v>
      </c>
      <c r="AP1052" s="3">
        <v>43922</v>
      </c>
      <c r="AQ1052" t="s">
        <v>239</v>
      </c>
      <c r="AR1052" t="s">
        <v>2378</v>
      </c>
    </row>
    <row r="1053" spans="1:44" hidden="1" x14ac:dyDescent="0.3">
      <c r="A1053" t="b">
        <f>AND($H1053="Heat Pump",$K1053&lt;=Summary!$B$3)</f>
        <v>0</v>
      </c>
      <c r="B1053">
        <v>2323893</v>
      </c>
      <c r="C1053" t="s">
        <v>74</v>
      </c>
      <c r="D1053" t="s">
        <v>1931</v>
      </c>
      <c r="E1053" t="s">
        <v>2246</v>
      </c>
      <c r="F1053" t="s">
        <v>2379</v>
      </c>
      <c r="H1053" t="s">
        <v>213</v>
      </c>
      <c r="I1053" t="s">
        <v>218</v>
      </c>
      <c r="O1053">
        <v>2</v>
      </c>
      <c r="P1053">
        <v>2</v>
      </c>
      <c r="T1053">
        <v>199000</v>
      </c>
      <c r="U1053">
        <v>0.93</v>
      </c>
      <c r="V1053">
        <v>182</v>
      </c>
      <c r="W1053">
        <v>199.124726477</v>
      </c>
      <c r="Y1053">
        <v>5.7</v>
      </c>
      <c r="Z1053">
        <v>5.7</v>
      </c>
      <c r="AL1053">
        <v>9.8000000000000007</v>
      </c>
      <c r="AM1053">
        <v>27.5</v>
      </c>
      <c r="AN1053">
        <v>18.5</v>
      </c>
      <c r="AO1053" s="3">
        <v>43215</v>
      </c>
      <c r="AP1053" s="3">
        <v>43922</v>
      </c>
      <c r="AQ1053" t="s">
        <v>239</v>
      </c>
      <c r="AR1053" t="s">
        <v>2380</v>
      </c>
    </row>
    <row r="1054" spans="1:44" hidden="1" x14ac:dyDescent="0.3">
      <c r="A1054" t="b">
        <f>AND($H1054="Heat Pump",$K1054&lt;=Summary!$B$3)</f>
        <v>0</v>
      </c>
      <c r="B1054">
        <v>2323754</v>
      </c>
      <c r="C1054" t="s">
        <v>74</v>
      </c>
      <c r="D1054" t="s">
        <v>75</v>
      </c>
      <c r="E1054" t="s">
        <v>2367</v>
      </c>
      <c r="F1054" t="s">
        <v>2381</v>
      </c>
      <c r="H1054" t="s">
        <v>213</v>
      </c>
      <c r="I1054" t="s">
        <v>214</v>
      </c>
      <c r="K1054">
        <v>0</v>
      </c>
      <c r="L1054">
        <v>0</v>
      </c>
      <c r="M1054">
        <v>28.2</v>
      </c>
      <c r="N1054">
        <v>0</v>
      </c>
      <c r="O1054">
        <v>2</v>
      </c>
      <c r="P1054">
        <v>2</v>
      </c>
      <c r="T1054">
        <v>157000</v>
      </c>
      <c r="U1054">
        <v>0.93</v>
      </c>
      <c r="V1054">
        <v>182</v>
      </c>
      <c r="Y1054">
        <v>4.5999999999999996</v>
      </c>
      <c r="Z1054">
        <v>4.5999999999999996</v>
      </c>
      <c r="AA1054">
        <v>97</v>
      </c>
      <c r="AL1054">
        <v>9.8000000000000007</v>
      </c>
      <c r="AM1054">
        <v>27.5</v>
      </c>
      <c r="AN1054">
        <v>18.5</v>
      </c>
      <c r="AO1054" s="3">
        <v>43215</v>
      </c>
      <c r="AP1054" s="3">
        <v>43864</v>
      </c>
      <c r="AQ1054" t="s">
        <v>215</v>
      </c>
      <c r="AR1054" t="s">
        <v>2382</v>
      </c>
    </row>
    <row r="1055" spans="1:44" hidden="1" x14ac:dyDescent="0.3">
      <c r="A1055" t="b">
        <f>AND($H1055="Heat Pump",$K1055&lt;=Summary!$B$3)</f>
        <v>0</v>
      </c>
      <c r="B1055">
        <v>2323740</v>
      </c>
      <c r="C1055" t="s">
        <v>74</v>
      </c>
      <c r="D1055" t="s">
        <v>75</v>
      </c>
      <c r="E1055" t="s">
        <v>2367</v>
      </c>
      <c r="F1055" t="s">
        <v>2383</v>
      </c>
      <c r="H1055" t="s">
        <v>213</v>
      </c>
      <c r="I1055" t="s">
        <v>218</v>
      </c>
      <c r="K1055">
        <v>0</v>
      </c>
      <c r="L1055">
        <v>0</v>
      </c>
      <c r="M1055">
        <v>28.2</v>
      </c>
      <c r="N1055">
        <v>0</v>
      </c>
      <c r="O1055">
        <v>2</v>
      </c>
      <c r="P1055">
        <v>2</v>
      </c>
      <c r="T1055">
        <v>157000</v>
      </c>
      <c r="U1055">
        <v>0.93</v>
      </c>
      <c r="V1055">
        <v>182</v>
      </c>
      <c r="W1055">
        <v>199.124726477</v>
      </c>
      <c r="Y1055">
        <v>4.5999999999999996</v>
      </c>
      <c r="Z1055">
        <v>4.5999999999999996</v>
      </c>
      <c r="AA1055">
        <v>97</v>
      </c>
      <c r="AL1055">
        <v>9.8000000000000007</v>
      </c>
      <c r="AM1055">
        <v>27.5</v>
      </c>
      <c r="AN1055">
        <v>18.5</v>
      </c>
      <c r="AO1055" s="3">
        <v>43215</v>
      </c>
      <c r="AP1055" s="3">
        <v>43864</v>
      </c>
      <c r="AQ1055" t="s">
        <v>215</v>
      </c>
      <c r="AR1055" t="s">
        <v>2384</v>
      </c>
    </row>
    <row r="1056" spans="1:44" hidden="1" x14ac:dyDescent="0.3">
      <c r="A1056" t="b">
        <f>AND($H1056="Heat Pump",$K1056&lt;=Summary!$B$3)</f>
        <v>0</v>
      </c>
      <c r="B1056">
        <v>2344477</v>
      </c>
      <c r="C1056" t="s">
        <v>74</v>
      </c>
      <c r="D1056" t="s">
        <v>75</v>
      </c>
      <c r="E1056" t="s">
        <v>2372</v>
      </c>
      <c r="F1056" t="s">
        <v>2385</v>
      </c>
      <c r="H1056" t="s">
        <v>213</v>
      </c>
      <c r="I1056" t="s">
        <v>214</v>
      </c>
      <c r="K1056">
        <v>0</v>
      </c>
      <c r="L1056">
        <v>0</v>
      </c>
      <c r="M1056">
        <v>28.2</v>
      </c>
      <c r="N1056">
        <v>0</v>
      </c>
      <c r="O1056">
        <v>2</v>
      </c>
      <c r="P1056">
        <v>2</v>
      </c>
      <c r="T1056">
        <v>180000</v>
      </c>
      <c r="U1056">
        <v>0.93</v>
      </c>
      <c r="V1056">
        <v>182</v>
      </c>
      <c r="Y1056">
        <v>5.2</v>
      </c>
      <c r="Z1056">
        <v>5.2</v>
      </c>
      <c r="AA1056">
        <v>97</v>
      </c>
      <c r="AL1056">
        <v>9.8000000000000007</v>
      </c>
      <c r="AM1056">
        <v>27.5</v>
      </c>
      <c r="AN1056">
        <v>18.5</v>
      </c>
      <c r="AO1056" s="3">
        <v>43215</v>
      </c>
      <c r="AP1056" s="3">
        <v>43864</v>
      </c>
      <c r="AQ1056" t="s">
        <v>215</v>
      </c>
      <c r="AR1056" t="s">
        <v>2386</v>
      </c>
    </row>
    <row r="1057" spans="1:44" hidden="1" x14ac:dyDescent="0.3">
      <c r="A1057" t="b">
        <f>AND($H1057="Heat Pump",$K1057&lt;=Summary!$B$3)</f>
        <v>0</v>
      </c>
      <c r="B1057">
        <v>2344478</v>
      </c>
      <c r="C1057" t="s">
        <v>74</v>
      </c>
      <c r="D1057" t="s">
        <v>75</v>
      </c>
      <c r="E1057" t="s">
        <v>2372</v>
      </c>
      <c r="F1057" t="s">
        <v>2387</v>
      </c>
      <c r="H1057" t="s">
        <v>213</v>
      </c>
      <c r="I1057" t="s">
        <v>218</v>
      </c>
      <c r="K1057">
        <v>0</v>
      </c>
      <c r="L1057">
        <v>0</v>
      </c>
      <c r="M1057">
        <v>28.2</v>
      </c>
      <c r="N1057">
        <v>0</v>
      </c>
      <c r="O1057">
        <v>2</v>
      </c>
      <c r="P1057">
        <v>2</v>
      </c>
      <c r="T1057">
        <v>180000</v>
      </c>
      <c r="U1057">
        <v>0.93</v>
      </c>
      <c r="V1057">
        <v>182</v>
      </c>
      <c r="W1057">
        <v>199.124726477</v>
      </c>
      <c r="Y1057">
        <v>5.2</v>
      </c>
      <c r="Z1057">
        <v>5.2</v>
      </c>
      <c r="AA1057">
        <v>97</v>
      </c>
      <c r="AL1057">
        <v>9.8000000000000007</v>
      </c>
      <c r="AM1057">
        <v>27.5</v>
      </c>
      <c r="AN1057">
        <v>18.5</v>
      </c>
      <c r="AO1057" s="3">
        <v>43215</v>
      </c>
      <c r="AP1057" s="3">
        <v>43864</v>
      </c>
      <c r="AQ1057" t="s">
        <v>215</v>
      </c>
      <c r="AR1057" t="s">
        <v>2388</v>
      </c>
    </row>
    <row r="1058" spans="1:44" hidden="1" x14ac:dyDescent="0.3">
      <c r="A1058" t="b">
        <f>AND($H1058="Heat Pump",$K1058&lt;=Summary!$B$3)</f>
        <v>0</v>
      </c>
      <c r="B1058">
        <v>2323902</v>
      </c>
      <c r="C1058" t="s">
        <v>74</v>
      </c>
      <c r="D1058" t="s">
        <v>75</v>
      </c>
      <c r="E1058" t="s">
        <v>2246</v>
      </c>
      <c r="F1058" t="s">
        <v>2389</v>
      </c>
      <c r="H1058" t="s">
        <v>213</v>
      </c>
      <c r="I1058" t="s">
        <v>214</v>
      </c>
      <c r="O1058">
        <v>2</v>
      </c>
      <c r="P1058">
        <v>2</v>
      </c>
      <c r="T1058">
        <v>199000</v>
      </c>
      <c r="U1058">
        <v>0.93</v>
      </c>
      <c r="V1058">
        <v>182</v>
      </c>
      <c r="Y1058">
        <v>5.7</v>
      </c>
      <c r="Z1058">
        <v>5.7</v>
      </c>
      <c r="AL1058">
        <v>9.8000000000000007</v>
      </c>
      <c r="AM1058">
        <v>27.5</v>
      </c>
      <c r="AN1058">
        <v>18.5</v>
      </c>
      <c r="AO1058" s="3">
        <v>43215</v>
      </c>
      <c r="AP1058" s="3">
        <v>43922</v>
      </c>
      <c r="AQ1058" t="s">
        <v>215</v>
      </c>
      <c r="AR1058" t="s">
        <v>2390</v>
      </c>
    </row>
    <row r="1059" spans="1:44" hidden="1" x14ac:dyDescent="0.3">
      <c r="A1059" t="b">
        <f>AND($H1059="Heat Pump",$K1059&lt;=Summary!$B$3)</f>
        <v>0</v>
      </c>
      <c r="B1059">
        <v>2323903</v>
      </c>
      <c r="C1059" t="s">
        <v>74</v>
      </c>
      <c r="D1059" t="s">
        <v>75</v>
      </c>
      <c r="E1059" t="s">
        <v>2246</v>
      </c>
      <c r="F1059" t="s">
        <v>2391</v>
      </c>
      <c r="H1059" t="s">
        <v>213</v>
      </c>
      <c r="I1059" t="s">
        <v>218</v>
      </c>
      <c r="O1059">
        <v>2</v>
      </c>
      <c r="P1059">
        <v>2</v>
      </c>
      <c r="T1059">
        <v>199000</v>
      </c>
      <c r="U1059">
        <v>0.93</v>
      </c>
      <c r="V1059">
        <v>182</v>
      </c>
      <c r="W1059">
        <v>199.124726477</v>
      </c>
      <c r="Y1059">
        <v>5.7</v>
      </c>
      <c r="Z1059">
        <v>5.7</v>
      </c>
      <c r="AL1059">
        <v>9.8000000000000007</v>
      </c>
      <c r="AM1059">
        <v>27.5</v>
      </c>
      <c r="AN1059">
        <v>18.5</v>
      </c>
      <c r="AO1059" s="3">
        <v>43215</v>
      </c>
      <c r="AP1059" s="3">
        <v>43922</v>
      </c>
      <c r="AQ1059" t="s">
        <v>215</v>
      </c>
      <c r="AR1059" t="s">
        <v>2392</v>
      </c>
    </row>
    <row r="1060" spans="1:44" hidden="1" x14ac:dyDescent="0.3">
      <c r="A1060" t="b">
        <f>AND($H1060="Heat Pump",$K1060&lt;=Summary!$B$3)</f>
        <v>0</v>
      </c>
      <c r="B1060">
        <v>2336599</v>
      </c>
      <c r="C1060" t="s">
        <v>74</v>
      </c>
      <c r="D1060" t="s">
        <v>75</v>
      </c>
      <c r="E1060" t="s">
        <v>2246</v>
      </c>
      <c r="F1060" t="s">
        <v>2393</v>
      </c>
      <c r="H1060" t="s">
        <v>213</v>
      </c>
      <c r="I1060" t="s">
        <v>214</v>
      </c>
      <c r="K1060">
        <v>0</v>
      </c>
      <c r="L1060">
        <v>0</v>
      </c>
      <c r="M1060">
        <v>28.2</v>
      </c>
      <c r="N1060">
        <v>0</v>
      </c>
      <c r="O1060">
        <v>2</v>
      </c>
      <c r="P1060">
        <v>2</v>
      </c>
      <c r="T1060">
        <v>180000</v>
      </c>
      <c r="U1060">
        <v>0.93</v>
      </c>
      <c r="V1060">
        <v>182</v>
      </c>
      <c r="Y1060">
        <v>5.7</v>
      </c>
      <c r="Z1060">
        <v>5.7</v>
      </c>
      <c r="AA1060">
        <v>97</v>
      </c>
      <c r="AL1060">
        <v>9.8000000000000007</v>
      </c>
      <c r="AM1060">
        <v>27.5</v>
      </c>
      <c r="AN1060">
        <v>18.5</v>
      </c>
      <c r="AO1060" s="3">
        <v>43215</v>
      </c>
      <c r="AP1060" s="3">
        <v>43718</v>
      </c>
      <c r="AQ1060" t="s">
        <v>215</v>
      </c>
      <c r="AR1060" t="s">
        <v>2394</v>
      </c>
    </row>
    <row r="1061" spans="1:44" hidden="1" x14ac:dyDescent="0.3">
      <c r="A1061" t="b">
        <f>AND($H1061="Heat Pump",$K1061&lt;=Summary!$B$3)</f>
        <v>0</v>
      </c>
      <c r="B1061">
        <v>2336574</v>
      </c>
      <c r="C1061" t="s">
        <v>74</v>
      </c>
      <c r="D1061" t="s">
        <v>75</v>
      </c>
      <c r="E1061" t="s">
        <v>2246</v>
      </c>
      <c r="F1061" t="s">
        <v>2395</v>
      </c>
      <c r="H1061" t="s">
        <v>213</v>
      </c>
      <c r="I1061" t="s">
        <v>218</v>
      </c>
      <c r="K1061">
        <v>0</v>
      </c>
      <c r="L1061">
        <v>0</v>
      </c>
      <c r="M1061">
        <v>28.2</v>
      </c>
      <c r="N1061">
        <v>0</v>
      </c>
      <c r="O1061">
        <v>2</v>
      </c>
      <c r="P1061">
        <v>2</v>
      </c>
      <c r="T1061">
        <v>180000</v>
      </c>
      <c r="U1061">
        <v>0.93</v>
      </c>
      <c r="V1061">
        <v>182</v>
      </c>
      <c r="W1061">
        <v>199.124726477</v>
      </c>
      <c r="Y1061">
        <v>5.7</v>
      </c>
      <c r="Z1061">
        <v>5.7</v>
      </c>
      <c r="AA1061">
        <v>97</v>
      </c>
      <c r="AL1061">
        <v>9.8000000000000007</v>
      </c>
      <c r="AM1061">
        <v>27.5</v>
      </c>
      <c r="AN1061">
        <v>18.5</v>
      </c>
      <c r="AO1061" s="3">
        <v>43215</v>
      </c>
      <c r="AP1061" s="3">
        <v>43718</v>
      </c>
      <c r="AQ1061" t="s">
        <v>215</v>
      </c>
      <c r="AR1061" t="s">
        <v>2396</v>
      </c>
    </row>
    <row r="1062" spans="1:44" hidden="1" x14ac:dyDescent="0.3">
      <c r="A1062" t="b">
        <f>AND($H1062="Heat Pump",$K1062&lt;=Summary!$B$3)</f>
        <v>1</v>
      </c>
      <c r="B1062">
        <v>2366822</v>
      </c>
      <c r="C1062" t="s">
        <v>74</v>
      </c>
      <c r="D1062" t="s">
        <v>75</v>
      </c>
      <c r="E1062" t="s">
        <v>2285</v>
      </c>
      <c r="F1062" t="s">
        <v>2397</v>
      </c>
      <c r="H1062" t="s">
        <v>224</v>
      </c>
      <c r="I1062" t="s">
        <v>225</v>
      </c>
      <c r="K1062">
        <v>36</v>
      </c>
      <c r="L1062">
        <v>45</v>
      </c>
      <c r="N1062">
        <v>16</v>
      </c>
      <c r="Q1062">
        <v>4.5</v>
      </c>
      <c r="R1062">
        <v>240</v>
      </c>
      <c r="T1062">
        <v>0</v>
      </c>
      <c r="U1062">
        <v>3.5</v>
      </c>
      <c r="X1062">
        <v>60</v>
      </c>
      <c r="AA1062">
        <v>430</v>
      </c>
      <c r="AO1062" s="3">
        <v>43951</v>
      </c>
      <c r="AP1062" s="3">
        <v>44110</v>
      </c>
      <c r="AQ1062" t="s">
        <v>255</v>
      </c>
      <c r="AR1062" t="s">
        <v>2398</v>
      </c>
    </row>
    <row r="1063" spans="1:44" hidden="1" x14ac:dyDescent="0.3">
      <c r="A1063" t="b">
        <f>AND($H1063="Heat Pump",$K1063&lt;=Summary!$B$3)</f>
        <v>1</v>
      </c>
      <c r="B1063">
        <v>2366839</v>
      </c>
      <c r="C1063" t="s">
        <v>74</v>
      </c>
      <c r="D1063" t="s">
        <v>75</v>
      </c>
      <c r="E1063" t="s">
        <v>2285</v>
      </c>
      <c r="F1063" t="s">
        <v>2399</v>
      </c>
      <c r="H1063" t="s">
        <v>224</v>
      </c>
      <c r="I1063" t="s">
        <v>225</v>
      </c>
      <c r="K1063">
        <v>45</v>
      </c>
      <c r="L1063">
        <v>44.8</v>
      </c>
      <c r="N1063">
        <v>18</v>
      </c>
      <c r="Q1063">
        <v>4.5</v>
      </c>
      <c r="R1063">
        <v>240</v>
      </c>
      <c r="T1063">
        <v>0</v>
      </c>
      <c r="U1063">
        <v>3.5</v>
      </c>
      <c r="X1063">
        <v>67</v>
      </c>
      <c r="AA1063">
        <v>400</v>
      </c>
      <c r="AO1063" s="3">
        <v>43951</v>
      </c>
      <c r="AP1063" s="3">
        <v>44110</v>
      </c>
      <c r="AQ1063" t="s">
        <v>255</v>
      </c>
      <c r="AR1063" t="s">
        <v>2400</v>
      </c>
    </row>
    <row r="1064" spans="1:44" hidden="1" x14ac:dyDescent="0.3">
      <c r="A1064" t="b">
        <f>AND($H1064="Heat Pump",$K1064&lt;=Summary!$B$3)</f>
        <v>0</v>
      </c>
      <c r="B1064">
        <v>2368659</v>
      </c>
      <c r="C1064" t="s">
        <v>74</v>
      </c>
      <c r="D1064" t="s">
        <v>75</v>
      </c>
      <c r="E1064" t="s">
        <v>2285</v>
      </c>
      <c r="F1064" t="s">
        <v>2401</v>
      </c>
      <c r="H1064" t="s">
        <v>224</v>
      </c>
      <c r="I1064" t="s">
        <v>225</v>
      </c>
      <c r="K1064">
        <v>59</v>
      </c>
      <c r="L1064">
        <v>47.2</v>
      </c>
      <c r="N1064">
        <v>20</v>
      </c>
      <c r="Q1064">
        <v>4.5</v>
      </c>
      <c r="R1064">
        <v>240</v>
      </c>
      <c r="T1064">
        <v>0</v>
      </c>
      <c r="U1064">
        <v>3.5</v>
      </c>
      <c r="X1064">
        <v>75</v>
      </c>
      <c r="AA1064">
        <v>409</v>
      </c>
      <c r="AO1064" s="3">
        <v>43951</v>
      </c>
      <c r="AP1064" s="3">
        <v>44127</v>
      </c>
      <c r="AQ1064" t="s">
        <v>255</v>
      </c>
      <c r="AR1064" t="s">
        <v>2402</v>
      </c>
    </row>
    <row r="1065" spans="1:44" hidden="1" x14ac:dyDescent="0.3">
      <c r="A1065" t="b">
        <f>AND($H1065="Heat Pump",$K1065&lt;=Summary!$B$3)</f>
        <v>0</v>
      </c>
      <c r="B1065">
        <v>2366808</v>
      </c>
      <c r="C1065" t="s">
        <v>74</v>
      </c>
      <c r="D1065" t="s">
        <v>75</v>
      </c>
      <c r="E1065" t="s">
        <v>2285</v>
      </c>
      <c r="F1065" t="s">
        <v>2403</v>
      </c>
      <c r="H1065" t="s">
        <v>224</v>
      </c>
      <c r="I1065" t="s">
        <v>225</v>
      </c>
      <c r="K1065">
        <v>72</v>
      </c>
      <c r="L1065">
        <v>57.4</v>
      </c>
      <c r="N1065">
        <v>20</v>
      </c>
      <c r="Q1065">
        <v>4.5</v>
      </c>
      <c r="R1065">
        <v>240</v>
      </c>
      <c r="T1065">
        <v>0</v>
      </c>
      <c r="U1065">
        <v>3.5</v>
      </c>
      <c r="X1065">
        <v>87</v>
      </c>
      <c r="AA1065">
        <v>398</v>
      </c>
      <c r="AO1065" s="3">
        <v>43951</v>
      </c>
      <c r="AP1065" s="3">
        <v>44110</v>
      </c>
      <c r="AQ1065" t="s">
        <v>255</v>
      </c>
      <c r="AR1065" t="s">
        <v>2404</v>
      </c>
    </row>
    <row r="1066" spans="1:44" x14ac:dyDescent="0.3">
      <c r="A1066" t="b">
        <f>AND($H1066="Heat Pump",$K1066&lt;=Summary!$B$3)</f>
        <v>1</v>
      </c>
      <c r="B1066">
        <v>2366817</v>
      </c>
      <c r="C1066" t="s">
        <v>74</v>
      </c>
      <c r="D1066" t="s">
        <v>75</v>
      </c>
      <c r="E1066" t="s">
        <v>2285</v>
      </c>
      <c r="F1066" t="s">
        <v>2405</v>
      </c>
      <c r="H1066" t="s">
        <v>224</v>
      </c>
      <c r="I1066" t="s">
        <v>225</v>
      </c>
      <c r="K1066">
        <v>36</v>
      </c>
      <c r="L1066">
        <v>45</v>
      </c>
      <c r="N1066">
        <v>16</v>
      </c>
      <c r="Q1066">
        <v>2.2999999999999998</v>
      </c>
      <c r="R1066">
        <v>240</v>
      </c>
      <c r="T1066">
        <v>0</v>
      </c>
      <c r="U1066">
        <v>3.45</v>
      </c>
      <c r="X1066">
        <v>46</v>
      </c>
      <c r="AA1066">
        <v>432</v>
      </c>
      <c r="AO1066" s="3">
        <v>43951</v>
      </c>
      <c r="AP1066" s="3">
        <v>44110</v>
      </c>
      <c r="AQ1066" t="s">
        <v>255</v>
      </c>
      <c r="AR1066" t="s">
        <v>2406</v>
      </c>
    </row>
    <row r="1067" spans="1:44" hidden="1" x14ac:dyDescent="0.3">
      <c r="A1067" t="b">
        <f>AND($H1067="Heat Pump",$K1067&lt;=Summary!$B$3)</f>
        <v>1</v>
      </c>
      <c r="B1067">
        <v>2366813</v>
      </c>
      <c r="C1067" t="s">
        <v>74</v>
      </c>
      <c r="D1067" t="s">
        <v>75</v>
      </c>
      <c r="E1067" t="s">
        <v>2285</v>
      </c>
      <c r="F1067" t="s">
        <v>2407</v>
      </c>
      <c r="H1067" t="s">
        <v>224</v>
      </c>
      <c r="I1067" t="s">
        <v>225</v>
      </c>
      <c r="K1067">
        <v>36</v>
      </c>
      <c r="L1067">
        <v>45</v>
      </c>
      <c r="N1067">
        <v>16</v>
      </c>
      <c r="Q1067">
        <v>4.5</v>
      </c>
      <c r="R1067">
        <v>240</v>
      </c>
      <c r="T1067">
        <v>0</v>
      </c>
      <c r="U1067">
        <v>3.75</v>
      </c>
      <c r="X1067">
        <v>60</v>
      </c>
      <c r="AA1067">
        <v>434</v>
      </c>
      <c r="AO1067" s="3">
        <v>43951</v>
      </c>
      <c r="AP1067" s="3">
        <v>44110</v>
      </c>
      <c r="AQ1067" t="s">
        <v>255</v>
      </c>
      <c r="AR1067" t="s">
        <v>2408</v>
      </c>
    </row>
    <row r="1068" spans="1:44" hidden="1" x14ac:dyDescent="0.3">
      <c r="A1068" t="b">
        <f>AND($H1068="Heat Pump",$K1068&lt;=Summary!$B$3)</f>
        <v>1</v>
      </c>
      <c r="B1068">
        <v>2366814</v>
      </c>
      <c r="C1068" t="s">
        <v>74</v>
      </c>
      <c r="D1068" t="s">
        <v>75</v>
      </c>
      <c r="E1068" t="s">
        <v>2285</v>
      </c>
      <c r="F1068" t="s">
        <v>2409</v>
      </c>
      <c r="H1068" t="s">
        <v>224</v>
      </c>
      <c r="I1068" t="s">
        <v>225</v>
      </c>
      <c r="K1068">
        <v>36</v>
      </c>
      <c r="L1068">
        <v>45</v>
      </c>
      <c r="N1068">
        <v>16</v>
      </c>
      <c r="Q1068">
        <v>4.5</v>
      </c>
      <c r="R1068">
        <v>240</v>
      </c>
      <c r="T1068">
        <v>0</v>
      </c>
      <c r="U1068">
        <v>3.75</v>
      </c>
      <c r="X1068">
        <v>60</v>
      </c>
      <c r="AA1068">
        <v>434</v>
      </c>
      <c r="AO1068" s="3">
        <v>43951</v>
      </c>
      <c r="AP1068" s="3">
        <v>44110</v>
      </c>
      <c r="AQ1068" t="s">
        <v>255</v>
      </c>
      <c r="AR1068" t="s">
        <v>2410</v>
      </c>
    </row>
    <row r="1069" spans="1:44" hidden="1" x14ac:dyDescent="0.3">
      <c r="A1069" t="b">
        <f>AND($H1069="Heat Pump",$K1069&lt;=Summary!$B$3)</f>
        <v>1</v>
      </c>
      <c r="B1069">
        <v>2366836</v>
      </c>
      <c r="C1069" t="s">
        <v>74</v>
      </c>
      <c r="D1069" t="s">
        <v>75</v>
      </c>
      <c r="E1069" t="s">
        <v>2285</v>
      </c>
      <c r="F1069" t="s">
        <v>2411</v>
      </c>
      <c r="H1069" t="s">
        <v>224</v>
      </c>
      <c r="I1069" t="s">
        <v>225</v>
      </c>
      <c r="K1069">
        <v>45</v>
      </c>
      <c r="L1069">
        <v>44.8</v>
      </c>
      <c r="N1069">
        <v>18</v>
      </c>
      <c r="Q1069">
        <v>2.2999999999999998</v>
      </c>
      <c r="R1069">
        <v>240</v>
      </c>
      <c r="T1069">
        <v>0</v>
      </c>
      <c r="U1069">
        <v>3.75</v>
      </c>
      <c r="X1069">
        <v>52</v>
      </c>
      <c r="AA1069">
        <v>423</v>
      </c>
      <c r="AO1069" s="3">
        <v>43951</v>
      </c>
      <c r="AP1069" s="3">
        <v>44110</v>
      </c>
      <c r="AQ1069" t="s">
        <v>255</v>
      </c>
      <c r="AR1069" t="s">
        <v>2412</v>
      </c>
    </row>
    <row r="1070" spans="1:44" hidden="1" x14ac:dyDescent="0.3">
      <c r="A1070" t="b">
        <f>AND($H1070="Heat Pump",$K1070&lt;=Summary!$B$3)</f>
        <v>1</v>
      </c>
      <c r="B1070">
        <v>2366823</v>
      </c>
      <c r="C1070" t="s">
        <v>74</v>
      </c>
      <c r="D1070" t="s">
        <v>75</v>
      </c>
      <c r="E1070" t="s">
        <v>2285</v>
      </c>
      <c r="F1070" t="s">
        <v>2413</v>
      </c>
      <c r="H1070" t="s">
        <v>224</v>
      </c>
      <c r="I1070" t="s">
        <v>225</v>
      </c>
      <c r="K1070">
        <v>45</v>
      </c>
      <c r="L1070">
        <v>44.8</v>
      </c>
      <c r="N1070">
        <v>18</v>
      </c>
      <c r="Q1070">
        <v>4.5</v>
      </c>
      <c r="R1070">
        <v>240</v>
      </c>
      <c r="T1070">
        <v>0</v>
      </c>
      <c r="U1070">
        <v>3.75</v>
      </c>
      <c r="X1070">
        <v>67</v>
      </c>
      <c r="AA1070">
        <v>430</v>
      </c>
      <c r="AO1070" s="3">
        <v>43951</v>
      </c>
      <c r="AP1070" s="3">
        <v>44110</v>
      </c>
      <c r="AQ1070" t="s">
        <v>255</v>
      </c>
      <c r="AR1070" t="s">
        <v>2414</v>
      </c>
    </row>
    <row r="1071" spans="1:44" hidden="1" x14ac:dyDescent="0.3">
      <c r="A1071" t="b">
        <f>AND($H1071="Heat Pump",$K1071&lt;=Summary!$B$3)</f>
        <v>1</v>
      </c>
      <c r="B1071">
        <v>2366827</v>
      </c>
      <c r="C1071" t="s">
        <v>74</v>
      </c>
      <c r="D1071" t="s">
        <v>75</v>
      </c>
      <c r="E1071" t="s">
        <v>2285</v>
      </c>
      <c r="F1071" t="s">
        <v>2415</v>
      </c>
      <c r="H1071" t="s">
        <v>224</v>
      </c>
      <c r="I1071" t="s">
        <v>225</v>
      </c>
      <c r="K1071">
        <v>45</v>
      </c>
      <c r="L1071">
        <v>44.8</v>
      </c>
      <c r="N1071">
        <v>18</v>
      </c>
      <c r="Q1071">
        <v>4.5</v>
      </c>
      <c r="R1071">
        <v>240</v>
      </c>
      <c r="T1071">
        <v>0</v>
      </c>
      <c r="U1071">
        <v>3.75</v>
      </c>
      <c r="X1071">
        <v>67</v>
      </c>
      <c r="AA1071">
        <v>430</v>
      </c>
      <c r="AO1071" s="3">
        <v>43951</v>
      </c>
      <c r="AP1071" s="3">
        <v>44110</v>
      </c>
      <c r="AQ1071" t="s">
        <v>255</v>
      </c>
      <c r="AR1071" t="s">
        <v>2416</v>
      </c>
    </row>
    <row r="1072" spans="1:44" hidden="1" x14ac:dyDescent="0.3">
      <c r="A1072" t="b">
        <f>AND($H1072="Heat Pump",$K1072&lt;=Summary!$B$3)</f>
        <v>0</v>
      </c>
      <c r="B1072">
        <v>2366847</v>
      </c>
      <c r="C1072" t="s">
        <v>74</v>
      </c>
      <c r="D1072" t="s">
        <v>75</v>
      </c>
      <c r="E1072" t="s">
        <v>2285</v>
      </c>
      <c r="F1072" t="s">
        <v>2417</v>
      </c>
      <c r="H1072" t="s">
        <v>224</v>
      </c>
      <c r="I1072" t="s">
        <v>225</v>
      </c>
      <c r="K1072">
        <v>59</v>
      </c>
      <c r="L1072">
        <v>47.2</v>
      </c>
      <c r="N1072">
        <v>20</v>
      </c>
      <c r="Q1072">
        <v>2.2999999999999998</v>
      </c>
      <c r="R1072">
        <v>240</v>
      </c>
      <c r="T1072">
        <v>0</v>
      </c>
      <c r="U1072">
        <v>3.55</v>
      </c>
      <c r="X1072">
        <v>54</v>
      </c>
      <c r="AA1072">
        <v>407</v>
      </c>
      <c r="AO1072" s="3">
        <v>43951</v>
      </c>
      <c r="AP1072" s="3">
        <v>44110</v>
      </c>
      <c r="AQ1072" t="s">
        <v>255</v>
      </c>
      <c r="AR1072" t="s">
        <v>2418</v>
      </c>
    </row>
    <row r="1073" spans="1:44" hidden="1" x14ac:dyDescent="0.3">
      <c r="A1073" t="b">
        <f>AND($H1073="Heat Pump",$K1073&lt;=Summary!$B$3)</f>
        <v>0</v>
      </c>
      <c r="B1073">
        <v>2366841</v>
      </c>
      <c r="C1073" t="s">
        <v>74</v>
      </c>
      <c r="D1073" t="s">
        <v>75</v>
      </c>
      <c r="E1073" t="s">
        <v>2285</v>
      </c>
      <c r="F1073" t="s">
        <v>2419</v>
      </c>
      <c r="H1073" t="s">
        <v>224</v>
      </c>
      <c r="I1073" t="s">
        <v>225</v>
      </c>
      <c r="K1073">
        <v>59</v>
      </c>
      <c r="L1073">
        <v>47.2</v>
      </c>
      <c r="N1073">
        <v>20</v>
      </c>
      <c r="Q1073">
        <v>4.5</v>
      </c>
      <c r="R1073">
        <v>240</v>
      </c>
      <c r="T1073">
        <v>0</v>
      </c>
      <c r="U1073">
        <v>3.85</v>
      </c>
      <c r="X1073">
        <v>75</v>
      </c>
      <c r="AA1073">
        <v>457</v>
      </c>
      <c r="AO1073" s="3">
        <v>43951</v>
      </c>
      <c r="AP1073" s="3">
        <v>44110</v>
      </c>
      <c r="AQ1073" t="s">
        <v>255</v>
      </c>
      <c r="AR1073" t="s">
        <v>2420</v>
      </c>
    </row>
    <row r="1074" spans="1:44" hidden="1" x14ac:dyDescent="0.3">
      <c r="A1074" t="b">
        <f>AND($H1074="Heat Pump",$K1074&lt;=Summary!$B$3)</f>
        <v>0</v>
      </c>
      <c r="B1074">
        <v>2366844</v>
      </c>
      <c r="C1074" t="s">
        <v>74</v>
      </c>
      <c r="D1074" t="s">
        <v>75</v>
      </c>
      <c r="E1074" t="s">
        <v>2285</v>
      </c>
      <c r="F1074" t="s">
        <v>2421</v>
      </c>
      <c r="H1074" t="s">
        <v>224</v>
      </c>
      <c r="I1074" t="s">
        <v>225</v>
      </c>
      <c r="K1074">
        <v>59</v>
      </c>
      <c r="L1074">
        <v>47.2</v>
      </c>
      <c r="N1074">
        <v>20</v>
      </c>
      <c r="Q1074">
        <v>4.5</v>
      </c>
      <c r="R1074">
        <v>240</v>
      </c>
      <c r="T1074">
        <v>0</v>
      </c>
      <c r="U1074">
        <v>3.85</v>
      </c>
      <c r="X1074">
        <v>75</v>
      </c>
      <c r="AA1074">
        <v>457</v>
      </c>
      <c r="AO1074" s="3">
        <v>43951</v>
      </c>
      <c r="AP1074" s="3">
        <v>44110</v>
      </c>
      <c r="AQ1074" t="s">
        <v>255</v>
      </c>
      <c r="AR1074" t="s">
        <v>2422</v>
      </c>
    </row>
    <row r="1075" spans="1:44" hidden="1" x14ac:dyDescent="0.3">
      <c r="A1075" t="b">
        <f>AND($H1075="Heat Pump",$K1075&lt;=Summary!$B$3)</f>
        <v>0</v>
      </c>
      <c r="B1075">
        <v>2366809</v>
      </c>
      <c r="C1075" t="s">
        <v>74</v>
      </c>
      <c r="D1075" t="s">
        <v>75</v>
      </c>
      <c r="E1075" t="s">
        <v>2285</v>
      </c>
      <c r="F1075" t="s">
        <v>2423</v>
      </c>
      <c r="H1075" t="s">
        <v>224</v>
      </c>
      <c r="I1075" t="s">
        <v>225</v>
      </c>
      <c r="K1075">
        <v>72</v>
      </c>
      <c r="L1075">
        <v>57.4</v>
      </c>
      <c r="N1075">
        <v>20</v>
      </c>
      <c r="Q1075">
        <v>2.2999999999999998</v>
      </c>
      <c r="R1075">
        <v>240</v>
      </c>
      <c r="T1075">
        <v>0</v>
      </c>
      <c r="U1075">
        <v>3.7</v>
      </c>
      <c r="X1075">
        <v>67</v>
      </c>
      <c r="AA1075">
        <v>445</v>
      </c>
      <c r="AO1075" s="3">
        <v>43951</v>
      </c>
      <c r="AP1075" s="3">
        <v>44110</v>
      </c>
      <c r="AQ1075" t="s">
        <v>255</v>
      </c>
      <c r="AR1075" t="s">
        <v>2424</v>
      </c>
    </row>
    <row r="1076" spans="1:44" hidden="1" x14ac:dyDescent="0.3">
      <c r="A1076" t="b">
        <f>AND($H1076="Heat Pump",$K1076&lt;=Summary!$B$3)</f>
        <v>0</v>
      </c>
      <c r="B1076">
        <v>2366850</v>
      </c>
      <c r="C1076" t="s">
        <v>74</v>
      </c>
      <c r="D1076" t="s">
        <v>75</v>
      </c>
      <c r="E1076" t="s">
        <v>2285</v>
      </c>
      <c r="F1076" t="s">
        <v>2425</v>
      </c>
      <c r="H1076" t="s">
        <v>224</v>
      </c>
      <c r="I1076" t="s">
        <v>225</v>
      </c>
      <c r="K1076">
        <v>72</v>
      </c>
      <c r="L1076">
        <v>57.4</v>
      </c>
      <c r="N1076">
        <v>20</v>
      </c>
      <c r="Q1076">
        <v>4.5</v>
      </c>
      <c r="R1076">
        <v>240</v>
      </c>
      <c r="T1076">
        <v>0</v>
      </c>
      <c r="U1076">
        <v>4</v>
      </c>
      <c r="X1076">
        <v>87</v>
      </c>
      <c r="AA1076">
        <v>447</v>
      </c>
      <c r="AO1076" s="3">
        <v>43951</v>
      </c>
      <c r="AP1076" s="3">
        <v>44110</v>
      </c>
      <c r="AQ1076" t="s">
        <v>255</v>
      </c>
      <c r="AR1076" t="s">
        <v>2426</v>
      </c>
    </row>
    <row r="1077" spans="1:44" hidden="1" x14ac:dyDescent="0.3">
      <c r="A1077" t="b">
        <f>AND($H1077="Heat Pump",$K1077&lt;=Summary!$B$3)</f>
        <v>0</v>
      </c>
      <c r="B1077">
        <v>2366853</v>
      </c>
      <c r="C1077" t="s">
        <v>74</v>
      </c>
      <c r="D1077" t="s">
        <v>75</v>
      </c>
      <c r="E1077" t="s">
        <v>2285</v>
      </c>
      <c r="F1077" t="s">
        <v>2427</v>
      </c>
      <c r="H1077" t="s">
        <v>224</v>
      </c>
      <c r="I1077" t="s">
        <v>225</v>
      </c>
      <c r="K1077">
        <v>72</v>
      </c>
      <c r="L1077">
        <v>57.4</v>
      </c>
      <c r="N1077">
        <v>20</v>
      </c>
      <c r="Q1077">
        <v>4.5</v>
      </c>
      <c r="R1077">
        <v>240</v>
      </c>
      <c r="T1077">
        <v>0</v>
      </c>
      <c r="U1077">
        <v>4</v>
      </c>
      <c r="X1077">
        <v>87</v>
      </c>
      <c r="AA1077">
        <v>447</v>
      </c>
      <c r="AO1077" s="3">
        <v>43951</v>
      </c>
      <c r="AP1077" s="3">
        <v>44110</v>
      </c>
      <c r="AQ1077" t="s">
        <v>255</v>
      </c>
      <c r="AR1077" t="s">
        <v>2428</v>
      </c>
    </row>
    <row r="1078" spans="1:44" hidden="1" x14ac:dyDescent="0.3">
      <c r="A1078" t="b">
        <f>AND($H1078="Heat Pump",$K1078&lt;=Summary!$B$3)</f>
        <v>0</v>
      </c>
      <c r="B1078">
        <v>2323904</v>
      </c>
      <c r="C1078" t="s">
        <v>74</v>
      </c>
      <c r="D1078" t="s">
        <v>75</v>
      </c>
      <c r="E1078" t="s">
        <v>2246</v>
      </c>
      <c r="F1078" t="s">
        <v>2429</v>
      </c>
      <c r="H1078" t="s">
        <v>213</v>
      </c>
      <c r="I1078" t="s">
        <v>214</v>
      </c>
      <c r="O1078">
        <v>2</v>
      </c>
      <c r="P1078">
        <v>2</v>
      </c>
      <c r="T1078">
        <v>199000</v>
      </c>
      <c r="U1078">
        <v>0.93</v>
      </c>
      <c r="V1078">
        <v>182</v>
      </c>
      <c r="Y1078">
        <v>5.7</v>
      </c>
      <c r="Z1078">
        <v>5.7</v>
      </c>
      <c r="AL1078">
        <v>9.8000000000000007</v>
      </c>
      <c r="AM1078">
        <v>27.5</v>
      </c>
      <c r="AN1078">
        <v>18.5</v>
      </c>
      <c r="AO1078" s="3">
        <v>43215</v>
      </c>
      <c r="AP1078" s="3">
        <v>43922</v>
      </c>
      <c r="AQ1078" t="s">
        <v>215</v>
      </c>
      <c r="AR1078" t="s">
        <v>2430</v>
      </c>
    </row>
    <row r="1079" spans="1:44" hidden="1" x14ac:dyDescent="0.3">
      <c r="A1079" t="b">
        <f>AND($H1079="Heat Pump",$K1079&lt;=Summary!$B$3)</f>
        <v>0</v>
      </c>
      <c r="B1079">
        <v>2323905</v>
      </c>
      <c r="C1079" t="s">
        <v>74</v>
      </c>
      <c r="D1079" t="s">
        <v>75</v>
      </c>
      <c r="E1079" t="s">
        <v>2246</v>
      </c>
      <c r="F1079" t="s">
        <v>2431</v>
      </c>
      <c r="H1079" t="s">
        <v>213</v>
      </c>
      <c r="I1079" t="s">
        <v>218</v>
      </c>
      <c r="O1079">
        <v>2</v>
      </c>
      <c r="P1079">
        <v>2</v>
      </c>
      <c r="T1079">
        <v>199000</v>
      </c>
      <c r="U1079">
        <v>0.93</v>
      </c>
      <c r="V1079">
        <v>182</v>
      </c>
      <c r="W1079">
        <v>199.124726477</v>
      </c>
      <c r="Y1079">
        <v>5.7</v>
      </c>
      <c r="Z1079">
        <v>5.7</v>
      </c>
      <c r="AL1079">
        <v>9.8000000000000007</v>
      </c>
      <c r="AM1079">
        <v>27.5</v>
      </c>
      <c r="AN1079">
        <v>18.5</v>
      </c>
      <c r="AO1079" s="3">
        <v>43215</v>
      </c>
      <c r="AP1079" s="3">
        <v>43922</v>
      </c>
      <c r="AQ1079" t="s">
        <v>215</v>
      </c>
      <c r="AR1079" t="s">
        <v>2432</v>
      </c>
    </row>
    <row r="1080" spans="1:44" hidden="1" x14ac:dyDescent="0.3">
      <c r="A1080" t="b">
        <f>AND($H1080="Heat Pump",$K1080&lt;=Summary!$B$3)</f>
        <v>0</v>
      </c>
      <c r="B1080">
        <v>2342141</v>
      </c>
      <c r="C1080" t="s">
        <v>74</v>
      </c>
      <c r="D1080" t="s">
        <v>75</v>
      </c>
      <c r="E1080" t="s">
        <v>2246</v>
      </c>
      <c r="F1080" t="s">
        <v>2433</v>
      </c>
      <c r="H1080" t="s">
        <v>213</v>
      </c>
      <c r="I1080" t="s">
        <v>214</v>
      </c>
      <c r="K1080">
        <v>0</v>
      </c>
      <c r="L1080">
        <v>0</v>
      </c>
      <c r="M1080">
        <v>28.2</v>
      </c>
      <c r="N1080">
        <v>0</v>
      </c>
      <c r="O1080">
        <v>2</v>
      </c>
      <c r="P1080">
        <v>2</v>
      </c>
      <c r="T1080">
        <v>199000</v>
      </c>
      <c r="U1080">
        <v>0.93</v>
      </c>
      <c r="Y1080">
        <v>5.7</v>
      </c>
      <c r="Z1080">
        <v>5.7</v>
      </c>
      <c r="AA1080">
        <v>97</v>
      </c>
      <c r="AL1080">
        <v>9.8000000000000007</v>
      </c>
      <c r="AM1080">
        <v>27.5</v>
      </c>
      <c r="AN1080">
        <v>18.5</v>
      </c>
      <c r="AO1080" s="3">
        <v>43215</v>
      </c>
      <c r="AP1080" s="3">
        <v>43677</v>
      </c>
      <c r="AQ1080" t="s">
        <v>215</v>
      </c>
      <c r="AR1080" t="s">
        <v>2434</v>
      </c>
    </row>
    <row r="1081" spans="1:44" hidden="1" x14ac:dyDescent="0.3">
      <c r="A1081" t="b">
        <f>AND($H1081="Heat Pump",$K1081&lt;=Summary!$B$3)</f>
        <v>0</v>
      </c>
      <c r="B1081">
        <v>2323882</v>
      </c>
      <c r="C1081" t="s">
        <v>74</v>
      </c>
      <c r="D1081" t="s">
        <v>75</v>
      </c>
      <c r="E1081" t="s">
        <v>2246</v>
      </c>
      <c r="F1081" t="s">
        <v>2435</v>
      </c>
      <c r="H1081" t="s">
        <v>213</v>
      </c>
      <c r="I1081" t="s">
        <v>218</v>
      </c>
      <c r="O1081">
        <v>2</v>
      </c>
      <c r="P1081">
        <v>2</v>
      </c>
      <c r="T1081">
        <v>199000</v>
      </c>
      <c r="U1081">
        <v>0.93</v>
      </c>
      <c r="V1081">
        <v>182</v>
      </c>
      <c r="W1081">
        <v>199.124726477</v>
      </c>
      <c r="Y1081">
        <v>5.7</v>
      </c>
      <c r="Z1081">
        <v>5.7</v>
      </c>
      <c r="AL1081">
        <v>9.8000000000000007</v>
      </c>
      <c r="AM1081">
        <v>27.5</v>
      </c>
      <c r="AN1081">
        <v>18.5</v>
      </c>
      <c r="AO1081" s="3">
        <v>43215</v>
      </c>
      <c r="AP1081" s="3">
        <v>43922</v>
      </c>
      <c r="AQ1081" t="s">
        <v>215</v>
      </c>
      <c r="AR1081" t="s">
        <v>2436</v>
      </c>
    </row>
    <row r="1082" spans="1:44" hidden="1" x14ac:dyDescent="0.3">
      <c r="A1082" t="b">
        <f>AND($H1082="Heat Pump",$K1082&lt;=Summary!$B$3)</f>
        <v>0</v>
      </c>
      <c r="B1082">
        <v>2336521</v>
      </c>
      <c r="C1082" t="s">
        <v>74</v>
      </c>
      <c r="D1082" t="s">
        <v>75</v>
      </c>
      <c r="E1082" t="s">
        <v>2251</v>
      </c>
      <c r="F1082" t="s">
        <v>2437</v>
      </c>
      <c r="H1082" t="s">
        <v>213</v>
      </c>
      <c r="I1082" t="s">
        <v>214</v>
      </c>
      <c r="K1082">
        <v>0</v>
      </c>
      <c r="L1082">
        <v>0</v>
      </c>
      <c r="M1082">
        <v>31.2</v>
      </c>
      <c r="N1082">
        <v>0</v>
      </c>
      <c r="O1082">
        <v>3</v>
      </c>
      <c r="P1082">
        <v>3</v>
      </c>
      <c r="T1082">
        <v>199000</v>
      </c>
      <c r="U1082">
        <v>0.94</v>
      </c>
      <c r="V1082">
        <v>181</v>
      </c>
      <c r="Y1082">
        <v>6</v>
      </c>
      <c r="Z1082">
        <v>6</v>
      </c>
      <c r="AA1082">
        <v>97</v>
      </c>
      <c r="AL1082">
        <v>14.8</v>
      </c>
      <c r="AM1082">
        <v>28.7</v>
      </c>
      <c r="AN1082">
        <v>17.3</v>
      </c>
      <c r="AO1082" s="3">
        <v>43570</v>
      </c>
      <c r="AP1082" s="3">
        <v>43864</v>
      </c>
      <c r="AQ1082" t="s">
        <v>215</v>
      </c>
      <c r="AR1082" t="s">
        <v>2438</v>
      </c>
    </row>
    <row r="1083" spans="1:44" hidden="1" x14ac:dyDescent="0.3">
      <c r="A1083" t="b">
        <f>AND($H1083="Heat Pump",$K1083&lt;=Summary!$B$3)</f>
        <v>0</v>
      </c>
      <c r="B1083">
        <v>2336524</v>
      </c>
      <c r="C1083" t="s">
        <v>74</v>
      </c>
      <c r="D1083" t="s">
        <v>75</v>
      </c>
      <c r="E1083" t="s">
        <v>2251</v>
      </c>
      <c r="F1083" t="s">
        <v>2439</v>
      </c>
      <c r="H1083" t="s">
        <v>213</v>
      </c>
      <c r="I1083" t="s">
        <v>214</v>
      </c>
      <c r="K1083">
        <v>0</v>
      </c>
      <c r="L1083">
        <v>0</v>
      </c>
      <c r="M1083">
        <v>31.2</v>
      </c>
      <c r="N1083">
        <v>0</v>
      </c>
      <c r="O1083">
        <v>3</v>
      </c>
      <c r="P1083">
        <v>3</v>
      </c>
      <c r="T1083">
        <v>199000</v>
      </c>
      <c r="U1083">
        <v>0.94</v>
      </c>
      <c r="V1083">
        <v>181</v>
      </c>
      <c r="Y1083">
        <v>6</v>
      </c>
      <c r="Z1083">
        <v>6</v>
      </c>
      <c r="AA1083">
        <v>97</v>
      </c>
      <c r="AL1083">
        <v>14.8</v>
      </c>
      <c r="AM1083">
        <v>28.7</v>
      </c>
      <c r="AN1083">
        <v>17.3</v>
      </c>
      <c r="AO1083" s="3">
        <v>43570</v>
      </c>
      <c r="AP1083" s="3">
        <v>43864</v>
      </c>
      <c r="AQ1083" t="s">
        <v>215</v>
      </c>
      <c r="AR1083" t="s">
        <v>2440</v>
      </c>
    </row>
    <row r="1084" spans="1:44" x14ac:dyDescent="0.3">
      <c r="A1084" t="b">
        <f>AND($H1084="Heat Pump",$K1084&lt;=Summary!$B$3)</f>
        <v>1</v>
      </c>
      <c r="B1084">
        <v>2366819</v>
      </c>
      <c r="C1084" t="s">
        <v>74</v>
      </c>
      <c r="D1084" t="s">
        <v>75</v>
      </c>
      <c r="E1084" t="s">
        <v>2285</v>
      </c>
      <c r="F1084" t="s">
        <v>2441</v>
      </c>
      <c r="H1084" t="s">
        <v>224</v>
      </c>
      <c r="I1084" t="s">
        <v>225</v>
      </c>
      <c r="K1084">
        <v>36</v>
      </c>
      <c r="L1084">
        <v>45</v>
      </c>
      <c r="N1084">
        <v>16</v>
      </c>
      <c r="Q1084">
        <v>2.2999999999999998</v>
      </c>
      <c r="R1084">
        <v>240</v>
      </c>
      <c r="T1084">
        <v>0</v>
      </c>
      <c r="U1084">
        <v>3.45</v>
      </c>
      <c r="X1084">
        <v>46</v>
      </c>
      <c r="AA1084">
        <v>432</v>
      </c>
      <c r="AO1084" s="3">
        <v>43951</v>
      </c>
      <c r="AP1084" s="3">
        <v>44110</v>
      </c>
      <c r="AQ1084" t="s">
        <v>255</v>
      </c>
      <c r="AR1084" t="s">
        <v>2442</v>
      </c>
    </row>
    <row r="1085" spans="1:44" hidden="1" x14ac:dyDescent="0.3">
      <c r="A1085" t="b">
        <f>AND($H1085="Heat Pump",$K1085&lt;=Summary!$B$3)</f>
        <v>1</v>
      </c>
      <c r="B1085">
        <v>2366812</v>
      </c>
      <c r="C1085" t="s">
        <v>74</v>
      </c>
      <c r="D1085" t="s">
        <v>75</v>
      </c>
      <c r="E1085" t="s">
        <v>2285</v>
      </c>
      <c r="F1085" t="s">
        <v>2443</v>
      </c>
      <c r="H1085" t="s">
        <v>224</v>
      </c>
      <c r="I1085" t="s">
        <v>225</v>
      </c>
      <c r="K1085">
        <v>36</v>
      </c>
      <c r="L1085">
        <v>45</v>
      </c>
      <c r="N1085">
        <v>16</v>
      </c>
      <c r="Q1085">
        <v>4.5</v>
      </c>
      <c r="R1085">
        <v>240</v>
      </c>
      <c r="T1085">
        <v>0</v>
      </c>
      <c r="U1085">
        <v>3.75</v>
      </c>
      <c r="X1085">
        <v>60</v>
      </c>
      <c r="AA1085">
        <v>434</v>
      </c>
      <c r="AO1085" s="3">
        <v>43951</v>
      </c>
      <c r="AP1085" s="3">
        <v>44110</v>
      </c>
      <c r="AQ1085" t="s">
        <v>255</v>
      </c>
      <c r="AR1085" t="s">
        <v>2444</v>
      </c>
    </row>
    <row r="1086" spans="1:44" hidden="1" x14ac:dyDescent="0.3">
      <c r="A1086" t="b">
        <f>AND($H1086="Heat Pump",$K1086&lt;=Summary!$B$3)</f>
        <v>1</v>
      </c>
      <c r="B1086">
        <v>2366816</v>
      </c>
      <c r="C1086" t="s">
        <v>74</v>
      </c>
      <c r="D1086" t="s">
        <v>75</v>
      </c>
      <c r="E1086" t="s">
        <v>2285</v>
      </c>
      <c r="F1086" t="s">
        <v>2445</v>
      </c>
      <c r="H1086" t="s">
        <v>224</v>
      </c>
      <c r="I1086" t="s">
        <v>225</v>
      </c>
      <c r="K1086">
        <v>36</v>
      </c>
      <c r="L1086">
        <v>45</v>
      </c>
      <c r="N1086">
        <v>16</v>
      </c>
      <c r="Q1086">
        <v>4.5</v>
      </c>
      <c r="R1086">
        <v>240</v>
      </c>
      <c r="T1086">
        <v>0</v>
      </c>
      <c r="U1086">
        <v>3.75</v>
      </c>
      <c r="X1086">
        <v>60</v>
      </c>
      <c r="AA1086">
        <v>434</v>
      </c>
      <c r="AO1086" s="3">
        <v>43951</v>
      </c>
      <c r="AP1086" s="3">
        <v>44110</v>
      </c>
      <c r="AQ1086" t="s">
        <v>255</v>
      </c>
      <c r="AR1086" t="s">
        <v>2446</v>
      </c>
    </row>
    <row r="1087" spans="1:44" hidden="1" x14ac:dyDescent="0.3">
      <c r="A1087" t="b">
        <f>AND($H1087="Heat Pump",$K1087&lt;=Summary!$B$3)</f>
        <v>1</v>
      </c>
      <c r="B1087">
        <v>2366837</v>
      </c>
      <c r="C1087" t="s">
        <v>74</v>
      </c>
      <c r="D1087" t="s">
        <v>75</v>
      </c>
      <c r="E1087" t="s">
        <v>2285</v>
      </c>
      <c r="F1087" t="s">
        <v>2447</v>
      </c>
      <c r="H1087" t="s">
        <v>224</v>
      </c>
      <c r="I1087" t="s">
        <v>225</v>
      </c>
      <c r="K1087">
        <v>45</v>
      </c>
      <c r="L1087">
        <v>44.8</v>
      </c>
      <c r="N1087">
        <v>18</v>
      </c>
      <c r="Q1087">
        <v>2.2999999999999998</v>
      </c>
      <c r="R1087">
        <v>240</v>
      </c>
      <c r="T1087">
        <v>0</v>
      </c>
      <c r="U1087">
        <v>3.75</v>
      </c>
      <c r="X1087">
        <v>52</v>
      </c>
      <c r="AA1087">
        <v>423</v>
      </c>
      <c r="AO1087" s="3">
        <v>43951</v>
      </c>
      <c r="AP1087" s="3">
        <v>44110</v>
      </c>
      <c r="AQ1087" t="s">
        <v>255</v>
      </c>
      <c r="AR1087" t="s">
        <v>2448</v>
      </c>
    </row>
    <row r="1088" spans="1:44" hidden="1" x14ac:dyDescent="0.3">
      <c r="A1088" t="b">
        <f>AND($H1088="Heat Pump",$K1088&lt;=Summary!$B$3)</f>
        <v>1</v>
      </c>
      <c r="B1088">
        <v>2366824</v>
      </c>
      <c r="C1088" t="s">
        <v>74</v>
      </c>
      <c r="D1088" t="s">
        <v>75</v>
      </c>
      <c r="E1088" t="s">
        <v>2285</v>
      </c>
      <c r="F1088" t="s">
        <v>2449</v>
      </c>
      <c r="H1088" t="s">
        <v>224</v>
      </c>
      <c r="I1088" t="s">
        <v>225</v>
      </c>
      <c r="K1088">
        <v>45</v>
      </c>
      <c r="L1088">
        <v>44.8</v>
      </c>
      <c r="N1088">
        <v>18</v>
      </c>
      <c r="Q1088">
        <v>4.5</v>
      </c>
      <c r="R1088">
        <v>240</v>
      </c>
      <c r="T1088">
        <v>0</v>
      </c>
      <c r="U1088">
        <v>3.75</v>
      </c>
      <c r="X1088">
        <v>67</v>
      </c>
      <c r="AA1088">
        <v>430</v>
      </c>
      <c r="AO1088" s="3">
        <v>43951</v>
      </c>
      <c r="AP1088" s="3">
        <v>44110</v>
      </c>
      <c r="AQ1088" t="s">
        <v>255</v>
      </c>
      <c r="AR1088" t="s">
        <v>2450</v>
      </c>
    </row>
    <row r="1089" spans="1:44" hidden="1" x14ac:dyDescent="0.3">
      <c r="A1089" t="b">
        <f>AND($H1089="Heat Pump",$K1089&lt;=Summary!$B$3)</f>
        <v>1</v>
      </c>
      <c r="B1089">
        <v>2366828</v>
      </c>
      <c r="C1089" t="s">
        <v>74</v>
      </c>
      <c r="D1089" t="s">
        <v>75</v>
      </c>
      <c r="E1089" t="s">
        <v>2285</v>
      </c>
      <c r="F1089" t="s">
        <v>2451</v>
      </c>
      <c r="H1089" t="s">
        <v>224</v>
      </c>
      <c r="I1089" t="s">
        <v>225</v>
      </c>
      <c r="K1089">
        <v>45</v>
      </c>
      <c r="L1089">
        <v>44.8</v>
      </c>
      <c r="N1089">
        <v>18</v>
      </c>
      <c r="Q1089">
        <v>4.5</v>
      </c>
      <c r="R1089">
        <v>240</v>
      </c>
      <c r="T1089">
        <v>0</v>
      </c>
      <c r="U1089">
        <v>3.75</v>
      </c>
      <c r="X1089">
        <v>67</v>
      </c>
      <c r="AA1089">
        <v>430</v>
      </c>
      <c r="AO1089" s="3">
        <v>43951</v>
      </c>
      <c r="AP1089" s="3">
        <v>44110</v>
      </c>
      <c r="AQ1089" t="s">
        <v>255</v>
      </c>
      <c r="AR1089" t="s">
        <v>2452</v>
      </c>
    </row>
    <row r="1090" spans="1:44" hidden="1" x14ac:dyDescent="0.3">
      <c r="A1090" t="b">
        <f>AND($H1090="Heat Pump",$K1090&lt;=Summary!$B$3)</f>
        <v>0</v>
      </c>
      <c r="B1090">
        <v>2366848</v>
      </c>
      <c r="C1090" t="s">
        <v>74</v>
      </c>
      <c r="D1090" t="s">
        <v>75</v>
      </c>
      <c r="E1090" t="s">
        <v>2285</v>
      </c>
      <c r="F1090" t="s">
        <v>2453</v>
      </c>
      <c r="H1090" t="s">
        <v>224</v>
      </c>
      <c r="I1090" t="s">
        <v>225</v>
      </c>
      <c r="K1090">
        <v>59</v>
      </c>
      <c r="L1090">
        <v>47.2</v>
      </c>
      <c r="N1090">
        <v>20</v>
      </c>
      <c r="Q1090">
        <v>2.2999999999999998</v>
      </c>
      <c r="R1090">
        <v>240</v>
      </c>
      <c r="T1090">
        <v>0</v>
      </c>
      <c r="U1090">
        <v>3.55</v>
      </c>
      <c r="X1090">
        <v>54</v>
      </c>
      <c r="AA1090">
        <v>407</v>
      </c>
      <c r="AO1090" s="3">
        <v>43951</v>
      </c>
      <c r="AP1090" s="3">
        <v>44110</v>
      </c>
      <c r="AQ1090" t="s">
        <v>255</v>
      </c>
      <c r="AR1090" t="s">
        <v>2454</v>
      </c>
    </row>
    <row r="1091" spans="1:44" hidden="1" x14ac:dyDescent="0.3">
      <c r="A1091" t="b">
        <f>AND($H1091="Heat Pump",$K1091&lt;=Summary!$B$3)</f>
        <v>0</v>
      </c>
      <c r="B1091">
        <v>2366842</v>
      </c>
      <c r="C1091" t="s">
        <v>74</v>
      </c>
      <c r="D1091" t="s">
        <v>75</v>
      </c>
      <c r="E1091" t="s">
        <v>2285</v>
      </c>
      <c r="F1091" t="s">
        <v>2455</v>
      </c>
      <c r="H1091" t="s">
        <v>224</v>
      </c>
      <c r="I1091" t="s">
        <v>225</v>
      </c>
      <c r="K1091">
        <v>59</v>
      </c>
      <c r="L1091">
        <v>47.2</v>
      </c>
      <c r="N1091">
        <v>20</v>
      </c>
      <c r="Q1091">
        <v>4.5</v>
      </c>
      <c r="R1091">
        <v>240</v>
      </c>
      <c r="T1091">
        <v>0</v>
      </c>
      <c r="U1091">
        <v>3.85</v>
      </c>
      <c r="X1091">
        <v>75</v>
      </c>
      <c r="AA1091">
        <v>457</v>
      </c>
      <c r="AO1091" s="3">
        <v>43951</v>
      </c>
      <c r="AP1091" s="3">
        <v>44110</v>
      </c>
      <c r="AQ1091" t="s">
        <v>255</v>
      </c>
      <c r="AR1091" t="s">
        <v>2456</v>
      </c>
    </row>
    <row r="1092" spans="1:44" hidden="1" x14ac:dyDescent="0.3">
      <c r="A1092" t="b">
        <f>AND($H1092="Heat Pump",$K1092&lt;=Summary!$B$3)</f>
        <v>0</v>
      </c>
      <c r="B1092">
        <v>2366845</v>
      </c>
      <c r="C1092" t="s">
        <v>74</v>
      </c>
      <c r="D1092" t="s">
        <v>75</v>
      </c>
      <c r="E1092" t="s">
        <v>2285</v>
      </c>
      <c r="F1092" t="s">
        <v>2457</v>
      </c>
      <c r="H1092" t="s">
        <v>224</v>
      </c>
      <c r="I1092" t="s">
        <v>225</v>
      </c>
      <c r="K1092">
        <v>59</v>
      </c>
      <c r="L1092">
        <v>47.2</v>
      </c>
      <c r="N1092">
        <v>20</v>
      </c>
      <c r="Q1092">
        <v>4.5</v>
      </c>
      <c r="R1092">
        <v>240</v>
      </c>
      <c r="T1092">
        <v>0</v>
      </c>
      <c r="U1092">
        <v>3.85</v>
      </c>
      <c r="X1092">
        <v>75</v>
      </c>
      <c r="AA1092">
        <v>457</v>
      </c>
      <c r="AO1092" s="3">
        <v>43951</v>
      </c>
      <c r="AP1092" s="3">
        <v>44110</v>
      </c>
      <c r="AQ1092" t="s">
        <v>255</v>
      </c>
      <c r="AR1092" t="s">
        <v>2458</v>
      </c>
    </row>
    <row r="1093" spans="1:44" hidden="1" x14ac:dyDescent="0.3">
      <c r="A1093" t="b">
        <f>AND($H1093="Heat Pump",$K1093&lt;=Summary!$B$3)</f>
        <v>0</v>
      </c>
      <c r="B1093">
        <v>2366810</v>
      </c>
      <c r="C1093" t="s">
        <v>74</v>
      </c>
      <c r="D1093" t="s">
        <v>75</v>
      </c>
      <c r="E1093" t="s">
        <v>2285</v>
      </c>
      <c r="F1093" t="s">
        <v>2459</v>
      </c>
      <c r="H1093" t="s">
        <v>224</v>
      </c>
      <c r="I1093" t="s">
        <v>225</v>
      </c>
      <c r="K1093">
        <v>72</v>
      </c>
      <c r="L1093">
        <v>57.4</v>
      </c>
      <c r="N1093">
        <v>20</v>
      </c>
      <c r="Q1093">
        <v>2.2999999999999998</v>
      </c>
      <c r="R1093">
        <v>240</v>
      </c>
      <c r="T1093">
        <v>0</v>
      </c>
      <c r="U1093">
        <v>3.7</v>
      </c>
      <c r="X1093">
        <v>67</v>
      </c>
      <c r="AA1093">
        <v>445</v>
      </c>
      <c r="AO1093" s="3">
        <v>43951</v>
      </c>
      <c r="AP1093" s="3">
        <v>44110</v>
      </c>
      <c r="AQ1093" t="s">
        <v>255</v>
      </c>
      <c r="AR1093" t="s">
        <v>2460</v>
      </c>
    </row>
    <row r="1094" spans="1:44" hidden="1" x14ac:dyDescent="0.3">
      <c r="A1094" t="b">
        <f>AND($H1094="Heat Pump",$K1094&lt;=Summary!$B$3)</f>
        <v>0</v>
      </c>
      <c r="B1094">
        <v>2368657</v>
      </c>
      <c r="C1094" t="s">
        <v>74</v>
      </c>
      <c r="D1094" t="s">
        <v>75</v>
      </c>
      <c r="E1094" t="s">
        <v>2285</v>
      </c>
      <c r="F1094" t="s">
        <v>2461</v>
      </c>
      <c r="H1094" t="s">
        <v>224</v>
      </c>
      <c r="I1094" t="s">
        <v>225</v>
      </c>
      <c r="K1094">
        <v>72</v>
      </c>
      <c r="L1094">
        <v>57.4</v>
      </c>
      <c r="N1094">
        <v>20</v>
      </c>
      <c r="Q1094">
        <v>4.5</v>
      </c>
      <c r="R1094">
        <v>240</v>
      </c>
      <c r="T1094">
        <v>0</v>
      </c>
      <c r="U1094">
        <v>4</v>
      </c>
      <c r="X1094">
        <v>87</v>
      </c>
      <c r="AA1094">
        <v>447</v>
      </c>
      <c r="AO1094" s="3">
        <v>43951</v>
      </c>
      <c r="AP1094" s="3">
        <v>44127</v>
      </c>
      <c r="AQ1094" t="s">
        <v>255</v>
      </c>
      <c r="AR1094" t="s">
        <v>2462</v>
      </c>
    </row>
    <row r="1095" spans="1:44" hidden="1" x14ac:dyDescent="0.3">
      <c r="A1095" t="b">
        <f>AND($H1095="Heat Pump",$K1095&lt;=Summary!$B$3)</f>
        <v>0</v>
      </c>
      <c r="B1095">
        <v>2366854</v>
      </c>
      <c r="C1095" t="s">
        <v>74</v>
      </c>
      <c r="D1095" t="s">
        <v>75</v>
      </c>
      <c r="E1095" t="s">
        <v>2285</v>
      </c>
      <c r="F1095" t="s">
        <v>2463</v>
      </c>
      <c r="H1095" t="s">
        <v>224</v>
      </c>
      <c r="I1095" t="s">
        <v>225</v>
      </c>
      <c r="K1095">
        <v>72</v>
      </c>
      <c r="L1095">
        <v>57.4</v>
      </c>
      <c r="N1095">
        <v>20</v>
      </c>
      <c r="Q1095">
        <v>4.5</v>
      </c>
      <c r="R1095">
        <v>240</v>
      </c>
      <c r="T1095">
        <v>0</v>
      </c>
      <c r="U1095">
        <v>4</v>
      </c>
      <c r="X1095">
        <v>87</v>
      </c>
      <c r="AA1095">
        <v>447</v>
      </c>
      <c r="AO1095" s="3">
        <v>43951</v>
      </c>
      <c r="AP1095" s="3">
        <v>44110</v>
      </c>
      <c r="AQ1095" t="s">
        <v>255</v>
      </c>
      <c r="AR1095" t="s">
        <v>2464</v>
      </c>
    </row>
    <row r="1096" spans="1:44" hidden="1" x14ac:dyDescent="0.3">
      <c r="A1096" t="b">
        <f>AND($H1096="Heat Pump",$K1096&lt;=Summary!$B$3)</f>
        <v>0</v>
      </c>
      <c r="B1096">
        <v>2323743</v>
      </c>
      <c r="C1096" t="s">
        <v>74</v>
      </c>
      <c r="D1096" t="s">
        <v>75</v>
      </c>
      <c r="E1096" t="s">
        <v>2367</v>
      </c>
      <c r="F1096" t="s">
        <v>2465</v>
      </c>
      <c r="H1096" t="s">
        <v>213</v>
      </c>
      <c r="I1096" t="s">
        <v>214</v>
      </c>
      <c r="K1096">
        <v>0</v>
      </c>
      <c r="L1096">
        <v>0</v>
      </c>
      <c r="M1096">
        <v>28.2</v>
      </c>
      <c r="N1096">
        <v>0</v>
      </c>
      <c r="O1096">
        <v>2</v>
      </c>
      <c r="P1096">
        <v>2</v>
      </c>
      <c r="T1096">
        <v>157000</v>
      </c>
      <c r="U1096">
        <v>0.93</v>
      </c>
      <c r="V1096">
        <v>182</v>
      </c>
      <c r="Y1096">
        <v>4.5999999999999996</v>
      </c>
      <c r="Z1096">
        <v>4.5999999999999996</v>
      </c>
      <c r="AA1096">
        <v>97</v>
      </c>
      <c r="AL1096">
        <v>9.8000000000000007</v>
      </c>
      <c r="AM1096">
        <v>27.5</v>
      </c>
      <c r="AN1096">
        <v>18.5</v>
      </c>
      <c r="AO1096" s="3">
        <v>43215</v>
      </c>
      <c r="AP1096" s="3">
        <v>43864</v>
      </c>
      <c r="AQ1096" t="s">
        <v>215</v>
      </c>
      <c r="AR1096" t="s">
        <v>2466</v>
      </c>
    </row>
    <row r="1097" spans="1:44" hidden="1" x14ac:dyDescent="0.3">
      <c r="A1097" t="b">
        <f>AND($H1097="Heat Pump",$K1097&lt;=Summary!$B$3)</f>
        <v>0</v>
      </c>
      <c r="B1097">
        <v>2323744</v>
      </c>
      <c r="C1097" t="s">
        <v>74</v>
      </c>
      <c r="D1097" t="s">
        <v>75</v>
      </c>
      <c r="E1097" t="s">
        <v>2367</v>
      </c>
      <c r="F1097" t="s">
        <v>2467</v>
      </c>
      <c r="H1097" t="s">
        <v>213</v>
      </c>
      <c r="I1097" t="s">
        <v>218</v>
      </c>
      <c r="K1097">
        <v>0</v>
      </c>
      <c r="L1097">
        <v>0</v>
      </c>
      <c r="M1097">
        <v>28.2</v>
      </c>
      <c r="N1097">
        <v>0</v>
      </c>
      <c r="O1097">
        <v>2</v>
      </c>
      <c r="P1097">
        <v>2</v>
      </c>
      <c r="T1097">
        <v>157000</v>
      </c>
      <c r="U1097">
        <v>0.93</v>
      </c>
      <c r="V1097">
        <v>182</v>
      </c>
      <c r="W1097">
        <v>199.124726477</v>
      </c>
      <c r="Y1097">
        <v>4.5999999999999996</v>
      </c>
      <c r="Z1097">
        <v>4.5999999999999996</v>
      </c>
      <c r="AA1097">
        <v>97</v>
      </c>
      <c r="AL1097">
        <v>9.8000000000000007</v>
      </c>
      <c r="AM1097">
        <v>27.5</v>
      </c>
      <c r="AN1097">
        <v>18.5</v>
      </c>
      <c r="AO1097" s="3">
        <v>43215</v>
      </c>
      <c r="AP1097" s="3">
        <v>43864</v>
      </c>
      <c r="AQ1097" t="s">
        <v>215</v>
      </c>
      <c r="AR1097" t="s">
        <v>2468</v>
      </c>
    </row>
    <row r="1098" spans="1:44" hidden="1" x14ac:dyDescent="0.3">
      <c r="A1098" t="b">
        <f>AND($H1098="Heat Pump",$K1098&lt;=Summary!$B$3)</f>
        <v>0</v>
      </c>
      <c r="B1098">
        <v>2323906</v>
      </c>
      <c r="C1098" t="s">
        <v>74</v>
      </c>
      <c r="D1098" t="s">
        <v>75</v>
      </c>
      <c r="E1098" t="s">
        <v>2246</v>
      </c>
      <c r="F1098" t="s">
        <v>2469</v>
      </c>
      <c r="H1098" t="s">
        <v>213</v>
      </c>
      <c r="I1098" t="s">
        <v>214</v>
      </c>
      <c r="O1098">
        <v>2</v>
      </c>
      <c r="P1098">
        <v>2</v>
      </c>
      <c r="T1098">
        <v>199000</v>
      </c>
      <c r="U1098">
        <v>0.93</v>
      </c>
      <c r="V1098">
        <v>182</v>
      </c>
      <c r="Y1098">
        <v>5.7</v>
      </c>
      <c r="Z1098">
        <v>5.7</v>
      </c>
      <c r="AL1098">
        <v>9.8000000000000007</v>
      </c>
      <c r="AM1098">
        <v>27.5</v>
      </c>
      <c r="AN1098">
        <v>18.5</v>
      </c>
      <c r="AO1098" s="3">
        <v>43215</v>
      </c>
      <c r="AP1098" s="3">
        <v>43922</v>
      </c>
      <c r="AQ1098" t="s">
        <v>215</v>
      </c>
      <c r="AR1098" t="s">
        <v>2470</v>
      </c>
    </row>
    <row r="1099" spans="1:44" hidden="1" x14ac:dyDescent="0.3">
      <c r="A1099" t="b">
        <f>AND($H1099="Heat Pump",$K1099&lt;=Summary!$B$3)</f>
        <v>0</v>
      </c>
      <c r="B1099">
        <v>2323907</v>
      </c>
      <c r="C1099" t="s">
        <v>74</v>
      </c>
      <c r="D1099" t="s">
        <v>75</v>
      </c>
      <c r="E1099" t="s">
        <v>2246</v>
      </c>
      <c r="F1099" t="s">
        <v>2471</v>
      </c>
      <c r="H1099" t="s">
        <v>213</v>
      </c>
      <c r="I1099" t="s">
        <v>218</v>
      </c>
      <c r="O1099">
        <v>2</v>
      </c>
      <c r="P1099">
        <v>2</v>
      </c>
      <c r="T1099">
        <v>199000</v>
      </c>
      <c r="U1099">
        <v>0.93</v>
      </c>
      <c r="V1099">
        <v>182</v>
      </c>
      <c r="W1099">
        <v>199.124726477</v>
      </c>
      <c r="Y1099">
        <v>5.7</v>
      </c>
      <c r="Z1099">
        <v>5.7</v>
      </c>
      <c r="AL1099">
        <v>9.8000000000000007</v>
      </c>
      <c r="AM1099">
        <v>27.5</v>
      </c>
      <c r="AN1099">
        <v>18.5</v>
      </c>
      <c r="AO1099" s="3">
        <v>43215</v>
      </c>
      <c r="AP1099" s="3">
        <v>43922</v>
      </c>
      <c r="AQ1099" t="s">
        <v>215</v>
      </c>
      <c r="AR1099" t="s">
        <v>2472</v>
      </c>
    </row>
    <row r="1100" spans="1:44" hidden="1" x14ac:dyDescent="0.3">
      <c r="A1100" t="b">
        <f>AND($H1100="Heat Pump",$K1100&lt;=Summary!$B$3)</f>
        <v>1</v>
      </c>
      <c r="B1100">
        <v>2366820</v>
      </c>
      <c r="C1100" t="s">
        <v>74</v>
      </c>
      <c r="D1100" t="s">
        <v>75</v>
      </c>
      <c r="E1100" t="s">
        <v>2285</v>
      </c>
      <c r="F1100" t="s">
        <v>2473</v>
      </c>
      <c r="H1100" t="s">
        <v>224</v>
      </c>
      <c r="I1100" t="s">
        <v>225</v>
      </c>
      <c r="K1100">
        <v>36</v>
      </c>
      <c r="L1100">
        <v>45</v>
      </c>
      <c r="N1100">
        <v>16</v>
      </c>
      <c r="Q1100">
        <v>4.5</v>
      </c>
      <c r="R1100">
        <v>240</v>
      </c>
      <c r="T1100">
        <v>0</v>
      </c>
      <c r="U1100">
        <v>3.5</v>
      </c>
      <c r="X1100">
        <v>60</v>
      </c>
      <c r="AA1100">
        <v>430</v>
      </c>
      <c r="AO1100" s="3">
        <v>43951</v>
      </c>
      <c r="AP1100" s="3">
        <v>44110</v>
      </c>
      <c r="AQ1100" t="s">
        <v>255</v>
      </c>
      <c r="AR1100" t="s">
        <v>2474</v>
      </c>
    </row>
    <row r="1101" spans="1:44" hidden="1" x14ac:dyDescent="0.3">
      <c r="A1101" t="b">
        <f>AND($H1101="Heat Pump",$K1101&lt;=Summary!$B$3)</f>
        <v>1</v>
      </c>
      <c r="B1101">
        <v>2366838</v>
      </c>
      <c r="C1101" t="s">
        <v>74</v>
      </c>
      <c r="D1101" t="s">
        <v>75</v>
      </c>
      <c r="E1101" t="s">
        <v>2285</v>
      </c>
      <c r="F1101" t="s">
        <v>2475</v>
      </c>
      <c r="H1101" t="s">
        <v>224</v>
      </c>
      <c r="I1101" t="s">
        <v>225</v>
      </c>
      <c r="K1101">
        <v>45</v>
      </c>
      <c r="L1101">
        <v>44.8</v>
      </c>
      <c r="N1101">
        <v>18</v>
      </c>
      <c r="Q1101">
        <v>4.5</v>
      </c>
      <c r="R1101">
        <v>240</v>
      </c>
      <c r="T1101">
        <v>0</v>
      </c>
      <c r="U1101">
        <v>3.5</v>
      </c>
      <c r="X1101">
        <v>67</v>
      </c>
      <c r="AA1101">
        <v>400</v>
      </c>
      <c r="AO1101" s="3">
        <v>43951</v>
      </c>
      <c r="AP1101" s="3">
        <v>44110</v>
      </c>
      <c r="AQ1101" t="s">
        <v>255</v>
      </c>
      <c r="AR1101" t="s">
        <v>2476</v>
      </c>
    </row>
    <row r="1102" spans="1:44" hidden="1" x14ac:dyDescent="0.3">
      <c r="A1102" t="b">
        <f>AND($H1102="Heat Pump",$K1102&lt;=Summary!$B$3)</f>
        <v>0</v>
      </c>
      <c r="B1102">
        <v>2368658</v>
      </c>
      <c r="C1102" t="s">
        <v>74</v>
      </c>
      <c r="D1102" t="s">
        <v>75</v>
      </c>
      <c r="E1102" t="s">
        <v>2285</v>
      </c>
      <c r="F1102" t="s">
        <v>2477</v>
      </c>
      <c r="H1102" t="s">
        <v>224</v>
      </c>
      <c r="I1102" t="s">
        <v>225</v>
      </c>
      <c r="K1102">
        <v>59</v>
      </c>
      <c r="L1102">
        <v>47.2</v>
      </c>
      <c r="N1102">
        <v>20</v>
      </c>
      <c r="Q1102">
        <v>4.5</v>
      </c>
      <c r="R1102">
        <v>240</v>
      </c>
      <c r="T1102">
        <v>0</v>
      </c>
      <c r="U1102">
        <v>3.5</v>
      </c>
      <c r="X1102">
        <v>75</v>
      </c>
      <c r="AA1102">
        <v>409</v>
      </c>
      <c r="AO1102" s="3">
        <v>43951</v>
      </c>
      <c r="AP1102" s="3">
        <v>44127</v>
      </c>
      <c r="AQ1102" t="s">
        <v>255</v>
      </c>
      <c r="AR1102" t="s">
        <v>2478</v>
      </c>
    </row>
    <row r="1103" spans="1:44" hidden="1" x14ac:dyDescent="0.3">
      <c r="A1103" t="b">
        <f>AND($H1103="Heat Pump",$K1103&lt;=Summary!$B$3)</f>
        <v>0</v>
      </c>
      <c r="B1103">
        <v>2366807</v>
      </c>
      <c r="C1103" t="s">
        <v>74</v>
      </c>
      <c r="D1103" t="s">
        <v>75</v>
      </c>
      <c r="E1103" t="s">
        <v>2285</v>
      </c>
      <c r="F1103" t="s">
        <v>2479</v>
      </c>
      <c r="H1103" t="s">
        <v>224</v>
      </c>
      <c r="I1103" t="s">
        <v>225</v>
      </c>
      <c r="K1103">
        <v>72</v>
      </c>
      <c r="L1103">
        <v>57.4</v>
      </c>
      <c r="N1103">
        <v>20</v>
      </c>
      <c r="Q1103">
        <v>4.5</v>
      </c>
      <c r="R1103">
        <v>240</v>
      </c>
      <c r="T1103">
        <v>0</v>
      </c>
      <c r="U1103">
        <v>3.5</v>
      </c>
      <c r="X1103">
        <v>87</v>
      </c>
      <c r="AA1103">
        <v>398</v>
      </c>
      <c r="AO1103" s="3">
        <v>43951</v>
      </c>
      <c r="AP1103" s="3">
        <v>44110</v>
      </c>
      <c r="AQ1103" t="s">
        <v>255</v>
      </c>
      <c r="AR1103" t="s">
        <v>2480</v>
      </c>
    </row>
    <row r="1104" spans="1:44" x14ac:dyDescent="0.3">
      <c r="A1104" t="b">
        <f>AND($H1104="Heat Pump",$K1104&lt;=Summary!$B$3)</f>
        <v>1</v>
      </c>
      <c r="B1104">
        <v>2366818</v>
      </c>
      <c r="C1104" t="s">
        <v>74</v>
      </c>
      <c r="D1104" t="s">
        <v>75</v>
      </c>
      <c r="E1104" t="s">
        <v>2285</v>
      </c>
      <c r="F1104" t="s">
        <v>2481</v>
      </c>
      <c r="H1104" t="s">
        <v>224</v>
      </c>
      <c r="I1104" t="s">
        <v>225</v>
      </c>
      <c r="K1104">
        <v>36</v>
      </c>
      <c r="L1104">
        <v>45</v>
      </c>
      <c r="N1104">
        <v>16</v>
      </c>
      <c r="Q1104">
        <v>2.2999999999999998</v>
      </c>
      <c r="R1104">
        <v>240</v>
      </c>
      <c r="T1104">
        <v>0</v>
      </c>
      <c r="U1104">
        <v>3.45</v>
      </c>
      <c r="X1104">
        <v>46</v>
      </c>
      <c r="AA1104">
        <v>432</v>
      </c>
      <c r="AO1104" s="3">
        <v>43951</v>
      </c>
      <c r="AP1104" s="3">
        <v>44110</v>
      </c>
      <c r="AQ1104" t="s">
        <v>255</v>
      </c>
      <c r="AR1104" t="s">
        <v>2482</v>
      </c>
    </row>
    <row r="1105" spans="1:44" hidden="1" x14ac:dyDescent="0.3">
      <c r="A1105" t="b">
        <f>AND($H1105="Heat Pump",$K1105&lt;=Summary!$B$3)</f>
        <v>1</v>
      </c>
      <c r="B1105">
        <v>2366811</v>
      </c>
      <c r="C1105" t="s">
        <v>74</v>
      </c>
      <c r="D1105" t="s">
        <v>75</v>
      </c>
      <c r="E1105" t="s">
        <v>2285</v>
      </c>
      <c r="F1105" t="s">
        <v>2483</v>
      </c>
      <c r="H1105" t="s">
        <v>224</v>
      </c>
      <c r="I1105" t="s">
        <v>225</v>
      </c>
      <c r="K1105">
        <v>36</v>
      </c>
      <c r="L1105">
        <v>45</v>
      </c>
      <c r="N1105">
        <v>16</v>
      </c>
      <c r="Q1105">
        <v>4.5</v>
      </c>
      <c r="R1105">
        <v>240</v>
      </c>
      <c r="T1105">
        <v>0</v>
      </c>
      <c r="U1105">
        <v>3.75</v>
      </c>
      <c r="X1105">
        <v>60</v>
      </c>
      <c r="AA1105">
        <v>434</v>
      </c>
      <c r="AO1105" s="3">
        <v>43951</v>
      </c>
      <c r="AP1105" s="3">
        <v>44110</v>
      </c>
      <c r="AQ1105" t="s">
        <v>255</v>
      </c>
      <c r="AR1105" t="s">
        <v>2484</v>
      </c>
    </row>
    <row r="1106" spans="1:44" hidden="1" x14ac:dyDescent="0.3">
      <c r="A1106" t="b">
        <f>AND($H1106="Heat Pump",$K1106&lt;=Summary!$B$3)</f>
        <v>1</v>
      </c>
      <c r="B1106">
        <v>2366815</v>
      </c>
      <c r="C1106" t="s">
        <v>74</v>
      </c>
      <c r="D1106" t="s">
        <v>75</v>
      </c>
      <c r="E1106" t="s">
        <v>2285</v>
      </c>
      <c r="F1106" t="s">
        <v>2485</v>
      </c>
      <c r="H1106" t="s">
        <v>224</v>
      </c>
      <c r="I1106" t="s">
        <v>225</v>
      </c>
      <c r="K1106">
        <v>36</v>
      </c>
      <c r="L1106">
        <v>45</v>
      </c>
      <c r="N1106">
        <v>16</v>
      </c>
      <c r="Q1106">
        <v>4.5</v>
      </c>
      <c r="R1106">
        <v>240</v>
      </c>
      <c r="T1106">
        <v>0</v>
      </c>
      <c r="U1106">
        <v>3.75</v>
      </c>
      <c r="X1106">
        <v>60</v>
      </c>
      <c r="AA1106">
        <v>434</v>
      </c>
      <c r="AO1106" s="3">
        <v>43951</v>
      </c>
      <c r="AP1106" s="3">
        <v>44110</v>
      </c>
      <c r="AQ1106" t="s">
        <v>255</v>
      </c>
      <c r="AR1106" t="s">
        <v>2486</v>
      </c>
    </row>
    <row r="1107" spans="1:44" hidden="1" x14ac:dyDescent="0.3">
      <c r="A1107" t="b">
        <f>AND($H1107="Heat Pump",$K1107&lt;=Summary!$B$3)</f>
        <v>1</v>
      </c>
      <c r="B1107">
        <v>2366826</v>
      </c>
      <c r="C1107" t="s">
        <v>74</v>
      </c>
      <c r="D1107" t="s">
        <v>75</v>
      </c>
      <c r="E1107" t="s">
        <v>2285</v>
      </c>
      <c r="F1107" t="s">
        <v>2487</v>
      </c>
      <c r="H1107" t="s">
        <v>224</v>
      </c>
      <c r="I1107" t="s">
        <v>225</v>
      </c>
      <c r="K1107">
        <v>45</v>
      </c>
      <c r="L1107">
        <v>44.8</v>
      </c>
      <c r="N1107">
        <v>18</v>
      </c>
      <c r="Q1107">
        <v>2.2999999999999998</v>
      </c>
      <c r="R1107">
        <v>240</v>
      </c>
      <c r="T1107">
        <v>0</v>
      </c>
      <c r="U1107">
        <v>3.75</v>
      </c>
      <c r="X1107">
        <v>52</v>
      </c>
      <c r="AA1107">
        <v>423</v>
      </c>
      <c r="AO1107" s="3">
        <v>43951</v>
      </c>
      <c r="AP1107" s="3">
        <v>44110</v>
      </c>
      <c r="AQ1107" t="s">
        <v>255</v>
      </c>
      <c r="AR1107" t="s">
        <v>2488</v>
      </c>
    </row>
    <row r="1108" spans="1:44" hidden="1" x14ac:dyDescent="0.3">
      <c r="A1108" t="b">
        <f>AND($H1108="Heat Pump",$K1108&lt;=Summary!$B$3)</f>
        <v>1</v>
      </c>
      <c r="B1108">
        <v>2366821</v>
      </c>
      <c r="C1108" t="s">
        <v>74</v>
      </c>
      <c r="D1108" t="s">
        <v>75</v>
      </c>
      <c r="E1108" t="s">
        <v>2285</v>
      </c>
      <c r="F1108" t="s">
        <v>2489</v>
      </c>
      <c r="H1108" t="s">
        <v>224</v>
      </c>
      <c r="I1108" t="s">
        <v>225</v>
      </c>
      <c r="K1108">
        <v>45</v>
      </c>
      <c r="L1108">
        <v>44.8</v>
      </c>
      <c r="N1108">
        <v>18</v>
      </c>
      <c r="Q1108">
        <v>4.5</v>
      </c>
      <c r="R1108">
        <v>240</v>
      </c>
      <c r="T1108">
        <v>0</v>
      </c>
      <c r="U1108">
        <v>3.75</v>
      </c>
      <c r="X1108">
        <v>67</v>
      </c>
      <c r="AA1108">
        <v>430</v>
      </c>
      <c r="AO1108" s="3">
        <v>43951</v>
      </c>
      <c r="AP1108" s="3">
        <v>44110</v>
      </c>
      <c r="AQ1108" t="s">
        <v>255</v>
      </c>
      <c r="AR1108" t="s">
        <v>2490</v>
      </c>
    </row>
    <row r="1109" spans="1:44" hidden="1" x14ac:dyDescent="0.3">
      <c r="A1109" t="b">
        <f>AND($H1109="Heat Pump",$K1109&lt;=Summary!$B$3)</f>
        <v>1</v>
      </c>
      <c r="B1109">
        <v>2366825</v>
      </c>
      <c r="C1109" t="s">
        <v>74</v>
      </c>
      <c r="D1109" t="s">
        <v>75</v>
      </c>
      <c r="E1109" t="s">
        <v>2285</v>
      </c>
      <c r="F1109" t="s">
        <v>2491</v>
      </c>
      <c r="H1109" t="s">
        <v>224</v>
      </c>
      <c r="I1109" t="s">
        <v>225</v>
      </c>
      <c r="K1109">
        <v>45</v>
      </c>
      <c r="L1109">
        <v>44.8</v>
      </c>
      <c r="N1109">
        <v>18</v>
      </c>
      <c r="Q1109">
        <v>4.5</v>
      </c>
      <c r="R1109">
        <v>240</v>
      </c>
      <c r="T1109">
        <v>0</v>
      </c>
      <c r="U1109">
        <v>3.75</v>
      </c>
      <c r="X1109">
        <v>67</v>
      </c>
      <c r="AA1109">
        <v>430</v>
      </c>
      <c r="AO1109" s="3">
        <v>43951</v>
      </c>
      <c r="AP1109" s="3">
        <v>44110</v>
      </c>
      <c r="AQ1109" t="s">
        <v>255</v>
      </c>
      <c r="AR1109" t="s">
        <v>2492</v>
      </c>
    </row>
    <row r="1110" spans="1:44" hidden="1" x14ac:dyDescent="0.3">
      <c r="A1110" t="b">
        <f>AND($H1110="Heat Pump",$K1110&lt;=Summary!$B$3)</f>
        <v>0</v>
      </c>
      <c r="B1110">
        <v>2366846</v>
      </c>
      <c r="C1110" t="s">
        <v>74</v>
      </c>
      <c r="D1110" t="s">
        <v>75</v>
      </c>
      <c r="E1110" t="s">
        <v>2285</v>
      </c>
      <c r="F1110" t="s">
        <v>2493</v>
      </c>
      <c r="H1110" t="s">
        <v>224</v>
      </c>
      <c r="I1110" t="s">
        <v>225</v>
      </c>
      <c r="K1110">
        <v>59</v>
      </c>
      <c r="L1110">
        <v>47.2</v>
      </c>
      <c r="N1110">
        <v>20</v>
      </c>
      <c r="Q1110">
        <v>2.2999999999999998</v>
      </c>
      <c r="R1110">
        <v>240</v>
      </c>
      <c r="T1110">
        <v>0</v>
      </c>
      <c r="U1110">
        <v>3.55</v>
      </c>
      <c r="X1110">
        <v>54</v>
      </c>
      <c r="AA1110">
        <v>407</v>
      </c>
      <c r="AO1110" s="3">
        <v>43951</v>
      </c>
      <c r="AP1110" s="3">
        <v>44110</v>
      </c>
      <c r="AQ1110" t="s">
        <v>255</v>
      </c>
      <c r="AR1110" t="s">
        <v>2494</v>
      </c>
    </row>
    <row r="1111" spans="1:44" hidden="1" x14ac:dyDescent="0.3">
      <c r="A1111" t="b">
        <f>AND($H1111="Heat Pump",$K1111&lt;=Summary!$B$3)</f>
        <v>0</v>
      </c>
      <c r="B1111">
        <v>2366840</v>
      </c>
      <c r="C1111" t="s">
        <v>74</v>
      </c>
      <c r="D1111" t="s">
        <v>75</v>
      </c>
      <c r="E1111" t="s">
        <v>2285</v>
      </c>
      <c r="F1111" t="s">
        <v>2495</v>
      </c>
      <c r="H1111" t="s">
        <v>224</v>
      </c>
      <c r="I1111" t="s">
        <v>225</v>
      </c>
      <c r="K1111">
        <v>59</v>
      </c>
      <c r="L1111">
        <v>47.2</v>
      </c>
      <c r="N1111">
        <v>20</v>
      </c>
      <c r="Q1111">
        <v>4.5</v>
      </c>
      <c r="R1111">
        <v>240</v>
      </c>
      <c r="T1111">
        <v>0</v>
      </c>
      <c r="U1111">
        <v>3.85</v>
      </c>
      <c r="X1111">
        <v>75</v>
      </c>
      <c r="AA1111">
        <v>457</v>
      </c>
      <c r="AO1111" s="3">
        <v>43951</v>
      </c>
      <c r="AP1111" s="3">
        <v>44110</v>
      </c>
      <c r="AQ1111" t="s">
        <v>255</v>
      </c>
      <c r="AR1111" t="s">
        <v>2496</v>
      </c>
    </row>
    <row r="1112" spans="1:44" hidden="1" x14ac:dyDescent="0.3">
      <c r="A1112" t="b">
        <f>AND($H1112="Heat Pump",$K1112&lt;=Summary!$B$3)</f>
        <v>0</v>
      </c>
      <c r="B1112">
        <v>2366843</v>
      </c>
      <c r="C1112" t="s">
        <v>74</v>
      </c>
      <c r="D1112" t="s">
        <v>75</v>
      </c>
      <c r="E1112" t="s">
        <v>2285</v>
      </c>
      <c r="F1112" t="s">
        <v>2497</v>
      </c>
      <c r="H1112" t="s">
        <v>224</v>
      </c>
      <c r="I1112" t="s">
        <v>225</v>
      </c>
      <c r="K1112">
        <v>59</v>
      </c>
      <c r="L1112">
        <v>47.2</v>
      </c>
      <c r="N1112">
        <v>20</v>
      </c>
      <c r="Q1112">
        <v>4.5</v>
      </c>
      <c r="R1112">
        <v>240</v>
      </c>
      <c r="T1112">
        <v>0</v>
      </c>
      <c r="U1112">
        <v>3.85</v>
      </c>
      <c r="X1112">
        <v>75</v>
      </c>
      <c r="AA1112">
        <v>457</v>
      </c>
      <c r="AO1112" s="3">
        <v>43951</v>
      </c>
      <c r="AP1112" s="3">
        <v>44110</v>
      </c>
      <c r="AQ1112" t="s">
        <v>255</v>
      </c>
      <c r="AR1112" t="s">
        <v>2498</v>
      </c>
    </row>
    <row r="1113" spans="1:44" hidden="1" x14ac:dyDescent="0.3">
      <c r="A1113" t="b">
        <f>AND($H1113="Heat Pump",$K1113&lt;=Summary!$B$3)</f>
        <v>0</v>
      </c>
      <c r="B1113">
        <v>2366806</v>
      </c>
      <c r="C1113" t="s">
        <v>74</v>
      </c>
      <c r="D1113" t="s">
        <v>75</v>
      </c>
      <c r="E1113" t="s">
        <v>2285</v>
      </c>
      <c r="F1113" t="s">
        <v>2499</v>
      </c>
      <c r="H1113" t="s">
        <v>224</v>
      </c>
      <c r="I1113" t="s">
        <v>225</v>
      </c>
      <c r="K1113">
        <v>72</v>
      </c>
      <c r="L1113">
        <v>57.4</v>
      </c>
      <c r="N1113">
        <v>20</v>
      </c>
      <c r="Q1113">
        <v>2.2999999999999998</v>
      </c>
      <c r="R1113">
        <v>240</v>
      </c>
      <c r="T1113">
        <v>0</v>
      </c>
      <c r="U1113">
        <v>3.7</v>
      </c>
      <c r="X1113">
        <v>67</v>
      </c>
      <c r="AA1113">
        <v>445</v>
      </c>
      <c r="AO1113" s="3">
        <v>43951</v>
      </c>
      <c r="AP1113" s="3">
        <v>44110</v>
      </c>
      <c r="AQ1113" t="s">
        <v>255</v>
      </c>
      <c r="AR1113" t="s">
        <v>2500</v>
      </c>
    </row>
    <row r="1114" spans="1:44" hidden="1" x14ac:dyDescent="0.3">
      <c r="A1114" t="b">
        <f>AND($H1114="Heat Pump",$K1114&lt;=Summary!$B$3)</f>
        <v>0</v>
      </c>
      <c r="B1114">
        <v>2366849</v>
      </c>
      <c r="C1114" t="s">
        <v>74</v>
      </c>
      <c r="D1114" t="s">
        <v>75</v>
      </c>
      <c r="E1114" t="s">
        <v>2285</v>
      </c>
      <c r="F1114" t="s">
        <v>2501</v>
      </c>
      <c r="H1114" t="s">
        <v>224</v>
      </c>
      <c r="I1114" t="s">
        <v>225</v>
      </c>
      <c r="K1114">
        <v>72</v>
      </c>
      <c r="L1114">
        <v>57.4</v>
      </c>
      <c r="N1114">
        <v>20</v>
      </c>
      <c r="Q1114">
        <v>4.5</v>
      </c>
      <c r="R1114">
        <v>240</v>
      </c>
      <c r="T1114">
        <v>0</v>
      </c>
      <c r="U1114">
        <v>4</v>
      </c>
      <c r="X1114">
        <v>87</v>
      </c>
      <c r="AA1114">
        <v>447</v>
      </c>
      <c r="AO1114" s="3">
        <v>43951</v>
      </c>
      <c r="AP1114" s="3">
        <v>44110</v>
      </c>
      <c r="AQ1114" t="s">
        <v>255</v>
      </c>
      <c r="AR1114" t="s">
        <v>2502</v>
      </c>
    </row>
    <row r="1115" spans="1:44" hidden="1" x14ac:dyDescent="0.3">
      <c r="A1115" t="b">
        <f>AND($H1115="Heat Pump",$K1115&lt;=Summary!$B$3)</f>
        <v>0</v>
      </c>
      <c r="B1115">
        <v>2366852</v>
      </c>
      <c r="C1115" t="s">
        <v>74</v>
      </c>
      <c r="D1115" t="s">
        <v>75</v>
      </c>
      <c r="E1115" t="s">
        <v>2285</v>
      </c>
      <c r="F1115" t="s">
        <v>2503</v>
      </c>
      <c r="H1115" t="s">
        <v>224</v>
      </c>
      <c r="I1115" t="s">
        <v>225</v>
      </c>
      <c r="K1115">
        <v>72</v>
      </c>
      <c r="L1115">
        <v>57.4</v>
      </c>
      <c r="N1115">
        <v>20</v>
      </c>
      <c r="Q1115">
        <v>4.5</v>
      </c>
      <c r="R1115">
        <v>240</v>
      </c>
      <c r="T1115">
        <v>0</v>
      </c>
      <c r="U1115">
        <v>4</v>
      </c>
      <c r="X1115">
        <v>87</v>
      </c>
      <c r="AA1115">
        <v>447</v>
      </c>
      <c r="AO1115" s="3">
        <v>43951</v>
      </c>
      <c r="AP1115" s="3">
        <v>44110</v>
      </c>
      <c r="AQ1115" t="s">
        <v>255</v>
      </c>
      <c r="AR1115" t="s">
        <v>2504</v>
      </c>
    </row>
    <row r="1116" spans="1:44" hidden="1" x14ac:dyDescent="0.3">
      <c r="A1116" t="b">
        <f>AND($H1116="Heat Pump",$K1116&lt;=Summary!$B$3)</f>
        <v>0</v>
      </c>
      <c r="B1116">
        <v>2323867</v>
      </c>
      <c r="C1116" t="s">
        <v>74</v>
      </c>
      <c r="D1116" t="s">
        <v>75</v>
      </c>
      <c r="E1116" t="s">
        <v>2505</v>
      </c>
      <c r="F1116" t="s">
        <v>2506</v>
      </c>
      <c r="H1116" t="s">
        <v>213</v>
      </c>
      <c r="I1116" t="s">
        <v>214</v>
      </c>
      <c r="K1116">
        <v>0</v>
      </c>
      <c r="L1116">
        <v>0</v>
      </c>
      <c r="M1116">
        <v>28.2</v>
      </c>
      <c r="N1116">
        <v>0</v>
      </c>
      <c r="O1116">
        <v>2</v>
      </c>
      <c r="P1116">
        <v>2</v>
      </c>
      <c r="T1116">
        <v>120000</v>
      </c>
      <c r="U1116">
        <v>0.91</v>
      </c>
      <c r="V1116">
        <v>122</v>
      </c>
      <c r="Y1116">
        <v>3.5</v>
      </c>
      <c r="Z1116">
        <v>3.5</v>
      </c>
      <c r="AA1116">
        <v>96</v>
      </c>
      <c r="AL1116">
        <v>9.8000000000000007</v>
      </c>
      <c r="AM1116">
        <v>27.5</v>
      </c>
      <c r="AN1116">
        <v>18.5</v>
      </c>
      <c r="AO1116" s="3">
        <v>43215</v>
      </c>
      <c r="AP1116" s="3">
        <v>43864</v>
      </c>
      <c r="AQ1116" t="s">
        <v>239</v>
      </c>
      <c r="AR1116" t="s">
        <v>2507</v>
      </c>
    </row>
    <row r="1117" spans="1:44" hidden="1" x14ac:dyDescent="0.3">
      <c r="A1117" t="b">
        <f>AND($H1117="Heat Pump",$K1117&lt;=Summary!$B$3)</f>
        <v>0</v>
      </c>
      <c r="B1117">
        <v>2323868</v>
      </c>
      <c r="C1117" t="s">
        <v>74</v>
      </c>
      <c r="D1117" t="s">
        <v>75</v>
      </c>
      <c r="E1117" t="s">
        <v>2505</v>
      </c>
      <c r="F1117" t="s">
        <v>2508</v>
      </c>
      <c r="H1117" t="s">
        <v>213</v>
      </c>
      <c r="I1117" t="s">
        <v>218</v>
      </c>
      <c r="K1117">
        <v>0</v>
      </c>
      <c r="L1117">
        <v>0</v>
      </c>
      <c r="M1117">
        <v>28.2</v>
      </c>
      <c r="N1117">
        <v>0</v>
      </c>
      <c r="O1117">
        <v>2</v>
      </c>
      <c r="P1117">
        <v>2</v>
      </c>
      <c r="T1117">
        <v>120000</v>
      </c>
      <c r="U1117">
        <v>0.91</v>
      </c>
      <c r="V1117">
        <v>122</v>
      </c>
      <c r="W1117">
        <v>133.4792122538</v>
      </c>
      <c r="Y1117">
        <v>3.5</v>
      </c>
      <c r="Z1117">
        <v>3.5</v>
      </c>
      <c r="AA1117">
        <v>96</v>
      </c>
      <c r="AL1117">
        <v>9.8000000000000007</v>
      </c>
      <c r="AM1117">
        <v>27.5</v>
      </c>
      <c r="AN1117">
        <v>18.5</v>
      </c>
      <c r="AO1117" s="3">
        <v>43215</v>
      </c>
      <c r="AP1117" s="3">
        <v>43864</v>
      </c>
      <c r="AQ1117" t="s">
        <v>239</v>
      </c>
      <c r="AR1117" t="s">
        <v>2509</v>
      </c>
    </row>
    <row r="1118" spans="1:44" hidden="1" x14ac:dyDescent="0.3">
      <c r="A1118" t="b">
        <f>AND($H1118="Heat Pump",$K1118&lt;=Summary!$B$3)</f>
        <v>0</v>
      </c>
      <c r="B1118">
        <v>2323736</v>
      </c>
      <c r="C1118" t="s">
        <v>74</v>
      </c>
      <c r="D1118" t="s">
        <v>75</v>
      </c>
      <c r="E1118" t="s">
        <v>2510</v>
      </c>
      <c r="F1118" t="s">
        <v>2511</v>
      </c>
      <c r="H1118" t="s">
        <v>213</v>
      </c>
      <c r="I1118" t="s">
        <v>214</v>
      </c>
      <c r="K1118">
        <v>0</v>
      </c>
      <c r="L1118">
        <v>0</v>
      </c>
      <c r="M1118">
        <v>28.2</v>
      </c>
      <c r="N1118">
        <v>0</v>
      </c>
      <c r="O1118">
        <v>2</v>
      </c>
      <c r="P1118">
        <v>2</v>
      </c>
      <c r="T1118">
        <v>120000</v>
      </c>
      <c r="U1118">
        <v>0.91</v>
      </c>
      <c r="V1118">
        <v>122</v>
      </c>
      <c r="Y1118">
        <v>3.6</v>
      </c>
      <c r="Z1118">
        <v>3.6</v>
      </c>
      <c r="AA1118">
        <v>95</v>
      </c>
      <c r="AL1118">
        <v>9.8000000000000007</v>
      </c>
      <c r="AM1118">
        <v>27.5</v>
      </c>
      <c r="AN1118">
        <v>18.5</v>
      </c>
      <c r="AO1118" s="3">
        <v>43215</v>
      </c>
      <c r="AP1118" s="3">
        <v>43864</v>
      </c>
      <c r="AQ1118" t="s">
        <v>239</v>
      </c>
      <c r="AR1118" t="s">
        <v>2512</v>
      </c>
    </row>
    <row r="1119" spans="1:44" hidden="1" x14ac:dyDescent="0.3">
      <c r="A1119" t="b">
        <f>AND($H1119="Heat Pump",$K1119&lt;=Summary!$B$3)</f>
        <v>0</v>
      </c>
      <c r="B1119">
        <v>2323737</v>
      </c>
      <c r="C1119" t="s">
        <v>74</v>
      </c>
      <c r="D1119" t="s">
        <v>75</v>
      </c>
      <c r="E1119" t="s">
        <v>2510</v>
      </c>
      <c r="F1119" t="s">
        <v>2513</v>
      </c>
      <c r="H1119" t="s">
        <v>213</v>
      </c>
      <c r="I1119" t="s">
        <v>218</v>
      </c>
      <c r="K1119">
        <v>0</v>
      </c>
      <c r="L1119">
        <v>0</v>
      </c>
      <c r="M1119">
        <v>28.2</v>
      </c>
      <c r="N1119">
        <v>0</v>
      </c>
      <c r="O1119">
        <v>2</v>
      </c>
      <c r="P1119">
        <v>2</v>
      </c>
      <c r="T1119">
        <v>120000</v>
      </c>
      <c r="U1119">
        <v>0.91</v>
      </c>
      <c r="V1119">
        <v>122</v>
      </c>
      <c r="W1119">
        <v>133.4792122538</v>
      </c>
      <c r="Y1119">
        <v>3.6</v>
      </c>
      <c r="Z1119">
        <v>3.6</v>
      </c>
      <c r="AA1119">
        <v>95</v>
      </c>
      <c r="AL1119">
        <v>9.8000000000000007</v>
      </c>
      <c r="AM1119">
        <v>27.5</v>
      </c>
      <c r="AN1119">
        <v>18.5</v>
      </c>
      <c r="AO1119" s="3">
        <v>43215</v>
      </c>
      <c r="AP1119" s="3">
        <v>43864</v>
      </c>
      <c r="AQ1119" t="s">
        <v>239</v>
      </c>
      <c r="AR1119" t="s">
        <v>2514</v>
      </c>
    </row>
    <row r="1120" spans="1:44" hidden="1" x14ac:dyDescent="0.3">
      <c r="A1120" t="b">
        <f>AND($H1120="Heat Pump",$K1120&lt;=Summary!$B$3)</f>
        <v>0</v>
      </c>
      <c r="B1120">
        <v>2323745</v>
      </c>
      <c r="C1120" t="s">
        <v>74</v>
      </c>
      <c r="D1120" t="s">
        <v>75</v>
      </c>
      <c r="E1120" t="s">
        <v>2367</v>
      </c>
      <c r="F1120" t="s">
        <v>2515</v>
      </c>
      <c r="H1120" t="s">
        <v>213</v>
      </c>
      <c r="I1120" t="s">
        <v>214</v>
      </c>
      <c r="K1120">
        <v>0</v>
      </c>
      <c r="L1120">
        <v>0</v>
      </c>
      <c r="M1120">
        <v>28.2</v>
      </c>
      <c r="N1120">
        <v>0</v>
      </c>
      <c r="O1120">
        <v>2</v>
      </c>
      <c r="P1120">
        <v>2</v>
      </c>
      <c r="T1120">
        <v>157000</v>
      </c>
      <c r="U1120">
        <v>0.93</v>
      </c>
      <c r="V1120">
        <v>182</v>
      </c>
      <c r="Y1120">
        <v>4.5999999999999996</v>
      </c>
      <c r="Z1120">
        <v>4.5999999999999996</v>
      </c>
      <c r="AA1120">
        <v>97</v>
      </c>
      <c r="AL1120">
        <v>9.8000000000000007</v>
      </c>
      <c r="AM1120">
        <v>27.5</v>
      </c>
      <c r="AN1120">
        <v>18.5</v>
      </c>
      <c r="AO1120" s="3">
        <v>43215</v>
      </c>
      <c r="AP1120" s="3">
        <v>43864</v>
      </c>
      <c r="AQ1120" t="s">
        <v>239</v>
      </c>
      <c r="AR1120" t="s">
        <v>2516</v>
      </c>
    </row>
    <row r="1121" spans="1:44" hidden="1" x14ac:dyDescent="0.3">
      <c r="A1121" t="b">
        <f>AND($H1121="Heat Pump",$K1121&lt;=Summary!$B$3)</f>
        <v>0</v>
      </c>
      <c r="B1121">
        <v>2323746</v>
      </c>
      <c r="C1121" t="s">
        <v>74</v>
      </c>
      <c r="D1121" t="s">
        <v>75</v>
      </c>
      <c r="E1121" t="s">
        <v>2367</v>
      </c>
      <c r="F1121" t="s">
        <v>2517</v>
      </c>
      <c r="H1121" t="s">
        <v>213</v>
      </c>
      <c r="I1121" t="s">
        <v>218</v>
      </c>
      <c r="K1121">
        <v>0</v>
      </c>
      <c r="L1121">
        <v>0</v>
      </c>
      <c r="M1121">
        <v>28.2</v>
      </c>
      <c r="N1121">
        <v>0</v>
      </c>
      <c r="O1121">
        <v>2</v>
      </c>
      <c r="P1121">
        <v>2</v>
      </c>
      <c r="T1121">
        <v>157000</v>
      </c>
      <c r="U1121">
        <v>0.93</v>
      </c>
      <c r="V1121">
        <v>182</v>
      </c>
      <c r="W1121">
        <v>199.124726477</v>
      </c>
      <c r="Y1121">
        <v>4.5999999999999996</v>
      </c>
      <c r="Z1121">
        <v>4.5999999999999996</v>
      </c>
      <c r="AA1121">
        <v>97</v>
      </c>
      <c r="AL1121">
        <v>9.8000000000000007</v>
      </c>
      <c r="AM1121">
        <v>27.5</v>
      </c>
      <c r="AN1121">
        <v>18.5</v>
      </c>
      <c r="AO1121" s="3">
        <v>43215</v>
      </c>
      <c r="AP1121" s="3">
        <v>43864</v>
      </c>
      <c r="AQ1121" t="s">
        <v>239</v>
      </c>
      <c r="AR1121" t="s">
        <v>2518</v>
      </c>
    </row>
    <row r="1122" spans="1:44" hidden="1" x14ac:dyDescent="0.3">
      <c r="A1122" t="b">
        <f>AND($H1122="Heat Pump",$K1122&lt;=Summary!$B$3)</f>
        <v>0</v>
      </c>
      <c r="B1122">
        <v>2323878</v>
      </c>
      <c r="C1122" t="s">
        <v>74</v>
      </c>
      <c r="D1122" t="s">
        <v>75</v>
      </c>
      <c r="E1122" t="s">
        <v>2372</v>
      </c>
      <c r="F1122" t="s">
        <v>2519</v>
      </c>
      <c r="H1122" t="s">
        <v>213</v>
      </c>
      <c r="I1122" t="s">
        <v>214</v>
      </c>
      <c r="K1122">
        <v>0</v>
      </c>
      <c r="L1122">
        <v>0</v>
      </c>
      <c r="M1122">
        <v>28.2</v>
      </c>
      <c r="N1122">
        <v>0</v>
      </c>
      <c r="O1122">
        <v>2</v>
      </c>
      <c r="P1122">
        <v>2</v>
      </c>
      <c r="T1122">
        <v>180000</v>
      </c>
      <c r="U1122">
        <v>0.93</v>
      </c>
      <c r="V1122">
        <v>182</v>
      </c>
      <c r="Y1122">
        <v>5.2</v>
      </c>
      <c r="Z1122">
        <v>5.2</v>
      </c>
      <c r="AA1122">
        <v>97</v>
      </c>
      <c r="AL1122">
        <v>9.8000000000000007</v>
      </c>
      <c r="AM1122">
        <v>27.5</v>
      </c>
      <c r="AN1122">
        <v>18.5</v>
      </c>
      <c r="AO1122" s="3">
        <v>43215</v>
      </c>
      <c r="AP1122" s="3">
        <v>43864</v>
      </c>
      <c r="AQ1122" t="s">
        <v>239</v>
      </c>
      <c r="AR1122" t="s">
        <v>2520</v>
      </c>
    </row>
    <row r="1123" spans="1:44" hidden="1" x14ac:dyDescent="0.3">
      <c r="A1123" t="b">
        <f>AND($H1123="Heat Pump",$K1123&lt;=Summary!$B$3)</f>
        <v>0</v>
      </c>
      <c r="B1123">
        <v>2323879</v>
      </c>
      <c r="C1123" t="s">
        <v>74</v>
      </c>
      <c r="D1123" t="s">
        <v>75</v>
      </c>
      <c r="E1123" t="s">
        <v>2372</v>
      </c>
      <c r="F1123" t="s">
        <v>2521</v>
      </c>
      <c r="H1123" t="s">
        <v>213</v>
      </c>
      <c r="I1123" t="s">
        <v>218</v>
      </c>
      <c r="K1123">
        <v>0</v>
      </c>
      <c r="L1123">
        <v>0</v>
      </c>
      <c r="M1123">
        <v>28.2</v>
      </c>
      <c r="N1123">
        <v>0</v>
      </c>
      <c r="O1123">
        <v>2</v>
      </c>
      <c r="P1123">
        <v>2</v>
      </c>
      <c r="T1123">
        <v>180000</v>
      </c>
      <c r="U1123">
        <v>0.93</v>
      </c>
      <c r="V1123">
        <v>182</v>
      </c>
      <c r="W1123">
        <v>199.124726477</v>
      </c>
      <c r="Y1123">
        <v>5.2</v>
      </c>
      <c r="Z1123">
        <v>5.2</v>
      </c>
      <c r="AA1123">
        <v>97</v>
      </c>
      <c r="AL1123">
        <v>9.8000000000000007</v>
      </c>
      <c r="AM1123">
        <v>27.5</v>
      </c>
      <c r="AN1123">
        <v>18.5</v>
      </c>
      <c r="AO1123" s="3">
        <v>43215</v>
      </c>
      <c r="AP1123" s="3">
        <v>43864</v>
      </c>
      <c r="AQ1123" t="s">
        <v>239</v>
      </c>
      <c r="AR1123" t="s">
        <v>2522</v>
      </c>
    </row>
    <row r="1124" spans="1:44" hidden="1" x14ac:dyDescent="0.3">
      <c r="A1124" t="b">
        <f>AND($H1124="Heat Pump",$K1124&lt;=Summary!$B$3)</f>
        <v>0</v>
      </c>
      <c r="B1124">
        <v>2323870</v>
      </c>
      <c r="C1124" t="s">
        <v>74</v>
      </c>
      <c r="D1124" t="s">
        <v>75</v>
      </c>
      <c r="E1124" t="s">
        <v>2372</v>
      </c>
      <c r="F1124" t="s">
        <v>2523</v>
      </c>
      <c r="H1124" t="s">
        <v>213</v>
      </c>
      <c r="I1124" t="s">
        <v>214</v>
      </c>
      <c r="K1124">
        <v>0</v>
      </c>
      <c r="L1124">
        <v>0</v>
      </c>
      <c r="M1124">
        <v>28.2</v>
      </c>
      <c r="N1124">
        <v>0</v>
      </c>
      <c r="O1124">
        <v>2</v>
      </c>
      <c r="P1124">
        <v>2</v>
      </c>
      <c r="T1124">
        <v>180000</v>
      </c>
      <c r="U1124">
        <v>0.93</v>
      </c>
      <c r="V1124">
        <v>182</v>
      </c>
      <c r="Y1124">
        <v>5.2</v>
      </c>
      <c r="Z1124">
        <v>5.2</v>
      </c>
      <c r="AA1124">
        <v>97</v>
      </c>
      <c r="AL1124">
        <v>9.8000000000000007</v>
      </c>
      <c r="AM1124">
        <v>27.5</v>
      </c>
      <c r="AN1124">
        <v>18.5</v>
      </c>
      <c r="AO1124" s="3">
        <v>43215</v>
      </c>
      <c r="AP1124" s="3">
        <v>43864</v>
      </c>
      <c r="AQ1124" t="s">
        <v>239</v>
      </c>
      <c r="AR1124" t="s">
        <v>2524</v>
      </c>
    </row>
    <row r="1125" spans="1:44" hidden="1" x14ac:dyDescent="0.3">
      <c r="A1125" t="b">
        <f>AND($H1125="Heat Pump",$K1125&lt;=Summary!$B$3)</f>
        <v>0</v>
      </c>
      <c r="B1125">
        <v>2323875</v>
      </c>
      <c r="C1125" t="s">
        <v>74</v>
      </c>
      <c r="D1125" t="s">
        <v>75</v>
      </c>
      <c r="E1125" t="s">
        <v>2372</v>
      </c>
      <c r="F1125" t="s">
        <v>2525</v>
      </c>
      <c r="H1125" t="s">
        <v>213</v>
      </c>
      <c r="I1125" t="s">
        <v>218</v>
      </c>
      <c r="K1125">
        <v>0</v>
      </c>
      <c r="L1125">
        <v>0</v>
      </c>
      <c r="M1125">
        <v>28.2</v>
      </c>
      <c r="N1125">
        <v>0</v>
      </c>
      <c r="O1125">
        <v>2</v>
      </c>
      <c r="P1125">
        <v>2</v>
      </c>
      <c r="T1125">
        <v>180000</v>
      </c>
      <c r="U1125">
        <v>0.93</v>
      </c>
      <c r="V1125">
        <v>182</v>
      </c>
      <c r="W1125">
        <v>199.124726477</v>
      </c>
      <c r="Y1125">
        <v>5.2</v>
      </c>
      <c r="Z1125">
        <v>5.2</v>
      </c>
      <c r="AA1125">
        <v>97</v>
      </c>
      <c r="AL1125">
        <v>9.8000000000000007</v>
      </c>
      <c r="AM1125">
        <v>27.5</v>
      </c>
      <c r="AN1125">
        <v>18.5</v>
      </c>
      <c r="AO1125" s="3">
        <v>43215</v>
      </c>
      <c r="AP1125" s="3">
        <v>43864</v>
      </c>
      <c r="AQ1125" t="s">
        <v>239</v>
      </c>
      <c r="AR1125" t="s">
        <v>2526</v>
      </c>
    </row>
    <row r="1126" spans="1:44" hidden="1" x14ac:dyDescent="0.3">
      <c r="A1126" t="b">
        <f>AND($H1126="Heat Pump",$K1126&lt;=Summary!$B$3)</f>
        <v>0</v>
      </c>
      <c r="B1126">
        <v>2317518</v>
      </c>
      <c r="C1126" t="s">
        <v>74</v>
      </c>
      <c r="D1126" t="s">
        <v>75</v>
      </c>
      <c r="E1126" t="s">
        <v>2527</v>
      </c>
      <c r="F1126" t="s">
        <v>2527</v>
      </c>
      <c r="H1126" t="s">
        <v>213</v>
      </c>
      <c r="I1126" t="s">
        <v>314</v>
      </c>
      <c r="K1126">
        <v>1</v>
      </c>
      <c r="T1126">
        <v>180000</v>
      </c>
      <c r="U1126">
        <v>0.94</v>
      </c>
      <c r="Y1126">
        <v>5.2</v>
      </c>
      <c r="Z1126">
        <v>5.2</v>
      </c>
      <c r="AA1126">
        <v>96</v>
      </c>
      <c r="AO1126" s="3">
        <v>43038</v>
      </c>
      <c r="AP1126" s="3">
        <v>43447</v>
      </c>
      <c r="AQ1126" t="s">
        <v>215</v>
      </c>
      <c r="AR1126" t="s">
        <v>2528</v>
      </c>
    </row>
    <row r="1127" spans="1:44" hidden="1" x14ac:dyDescent="0.3">
      <c r="A1127" t="b">
        <f>AND($H1127="Heat Pump",$K1127&lt;=Summary!$B$3)</f>
        <v>0</v>
      </c>
      <c r="B1127">
        <v>2317519</v>
      </c>
      <c r="C1127" t="s">
        <v>74</v>
      </c>
      <c r="D1127" t="s">
        <v>75</v>
      </c>
      <c r="E1127" t="s">
        <v>2529</v>
      </c>
      <c r="F1127" t="s">
        <v>2529</v>
      </c>
      <c r="H1127" t="s">
        <v>213</v>
      </c>
      <c r="I1127" t="s">
        <v>314</v>
      </c>
      <c r="K1127">
        <v>1</v>
      </c>
      <c r="T1127">
        <v>180000</v>
      </c>
      <c r="U1127">
        <v>0.94</v>
      </c>
      <c r="Y1127">
        <v>5.2</v>
      </c>
      <c r="Z1127">
        <v>5.2</v>
      </c>
      <c r="AA1127">
        <v>96</v>
      </c>
      <c r="AO1127" s="3">
        <v>43038</v>
      </c>
      <c r="AP1127" s="3">
        <v>43447</v>
      </c>
      <c r="AQ1127" t="s">
        <v>215</v>
      </c>
      <c r="AR1127" t="s">
        <v>2530</v>
      </c>
    </row>
    <row r="1128" spans="1:44" hidden="1" x14ac:dyDescent="0.3">
      <c r="A1128" t="b">
        <f>AND($H1128="Heat Pump",$K1128&lt;=Summary!$B$3)</f>
        <v>0</v>
      </c>
      <c r="B1128">
        <v>2323894</v>
      </c>
      <c r="C1128" t="s">
        <v>74</v>
      </c>
      <c r="D1128" t="s">
        <v>75</v>
      </c>
      <c r="E1128" t="s">
        <v>2246</v>
      </c>
      <c r="F1128" t="s">
        <v>2531</v>
      </c>
      <c r="H1128" t="s">
        <v>213</v>
      </c>
      <c r="I1128" t="s">
        <v>214</v>
      </c>
      <c r="O1128">
        <v>2</v>
      </c>
      <c r="P1128">
        <v>2</v>
      </c>
      <c r="T1128">
        <v>199000</v>
      </c>
      <c r="U1128">
        <v>0.93</v>
      </c>
      <c r="V1128">
        <v>182</v>
      </c>
      <c r="Y1128">
        <v>5.2</v>
      </c>
      <c r="Z1128">
        <v>5.2</v>
      </c>
      <c r="AL1128">
        <v>9.8000000000000007</v>
      </c>
      <c r="AM1128">
        <v>27.5</v>
      </c>
      <c r="AN1128">
        <v>18.5</v>
      </c>
      <c r="AO1128" s="3">
        <v>43215</v>
      </c>
      <c r="AP1128" s="3">
        <v>43922</v>
      </c>
      <c r="AQ1128" t="s">
        <v>239</v>
      </c>
      <c r="AR1128" t="s">
        <v>2532</v>
      </c>
    </row>
    <row r="1129" spans="1:44" hidden="1" x14ac:dyDescent="0.3">
      <c r="A1129" t="b">
        <f>AND($H1129="Heat Pump",$K1129&lt;=Summary!$B$3)</f>
        <v>0</v>
      </c>
      <c r="B1129">
        <v>2323895</v>
      </c>
      <c r="C1129" t="s">
        <v>74</v>
      </c>
      <c r="D1129" t="s">
        <v>75</v>
      </c>
      <c r="E1129" t="s">
        <v>2246</v>
      </c>
      <c r="F1129" t="s">
        <v>2533</v>
      </c>
      <c r="H1129" t="s">
        <v>213</v>
      </c>
      <c r="I1129" t="s">
        <v>218</v>
      </c>
      <c r="O1129">
        <v>2</v>
      </c>
      <c r="P1129">
        <v>2</v>
      </c>
      <c r="T1129">
        <v>199000</v>
      </c>
      <c r="U1129">
        <v>0.93</v>
      </c>
      <c r="V1129">
        <v>182</v>
      </c>
      <c r="W1129">
        <v>199.124726477</v>
      </c>
      <c r="Y1129">
        <v>5.2</v>
      </c>
      <c r="Z1129">
        <v>5.2</v>
      </c>
      <c r="AL1129">
        <v>9.8000000000000007</v>
      </c>
      <c r="AM1129">
        <v>27.5</v>
      </c>
      <c r="AN1129">
        <v>18.5</v>
      </c>
      <c r="AO1129" s="3">
        <v>43215</v>
      </c>
      <c r="AP1129" s="3">
        <v>43922</v>
      </c>
      <c r="AQ1129" t="s">
        <v>239</v>
      </c>
      <c r="AR1129" t="s">
        <v>2534</v>
      </c>
    </row>
    <row r="1130" spans="1:44" hidden="1" x14ac:dyDescent="0.3">
      <c r="A1130" t="b">
        <f>AND($H1130="Heat Pump",$K1130&lt;=Summary!$B$3)</f>
        <v>0</v>
      </c>
      <c r="B1130">
        <v>2323885</v>
      </c>
      <c r="C1130" t="s">
        <v>74</v>
      </c>
      <c r="D1130" t="s">
        <v>75</v>
      </c>
      <c r="E1130" t="s">
        <v>2246</v>
      </c>
      <c r="F1130" t="s">
        <v>2535</v>
      </c>
      <c r="H1130" t="s">
        <v>213</v>
      </c>
      <c r="I1130" t="s">
        <v>214</v>
      </c>
      <c r="O1130">
        <v>2</v>
      </c>
      <c r="P1130">
        <v>2</v>
      </c>
      <c r="T1130">
        <v>199000</v>
      </c>
      <c r="U1130">
        <v>0.93</v>
      </c>
      <c r="V1130">
        <v>182</v>
      </c>
      <c r="Y1130">
        <v>5.2</v>
      </c>
      <c r="Z1130">
        <v>5.2</v>
      </c>
      <c r="AL1130">
        <v>9.8000000000000007</v>
      </c>
      <c r="AM1130">
        <v>27.5</v>
      </c>
      <c r="AN1130">
        <v>18.5</v>
      </c>
      <c r="AO1130" s="3">
        <v>43215</v>
      </c>
      <c r="AP1130" s="3">
        <v>43922</v>
      </c>
      <c r="AQ1130" t="s">
        <v>239</v>
      </c>
      <c r="AR1130" t="s">
        <v>2536</v>
      </c>
    </row>
    <row r="1131" spans="1:44" hidden="1" x14ac:dyDescent="0.3">
      <c r="A1131" t="b">
        <f>AND($H1131="Heat Pump",$K1131&lt;=Summary!$B$3)</f>
        <v>0</v>
      </c>
      <c r="B1131">
        <v>2323886</v>
      </c>
      <c r="C1131" t="s">
        <v>74</v>
      </c>
      <c r="D1131" t="s">
        <v>75</v>
      </c>
      <c r="E1131" t="s">
        <v>2246</v>
      </c>
      <c r="F1131" t="s">
        <v>2537</v>
      </c>
      <c r="H1131" t="s">
        <v>213</v>
      </c>
      <c r="I1131" t="s">
        <v>218</v>
      </c>
      <c r="O1131">
        <v>2</v>
      </c>
      <c r="P1131">
        <v>2</v>
      </c>
      <c r="T1131">
        <v>199000</v>
      </c>
      <c r="U1131">
        <v>0.93</v>
      </c>
      <c r="V1131">
        <v>182</v>
      </c>
      <c r="W1131">
        <v>199.124726477</v>
      </c>
      <c r="Y1131">
        <v>5.2</v>
      </c>
      <c r="Z1131">
        <v>5.2</v>
      </c>
      <c r="AL1131">
        <v>9.8000000000000007</v>
      </c>
      <c r="AM1131">
        <v>27.5</v>
      </c>
      <c r="AN1131">
        <v>18.5</v>
      </c>
      <c r="AO1131" s="3">
        <v>43215</v>
      </c>
      <c r="AP1131" s="3">
        <v>43922</v>
      </c>
      <c r="AQ1131" t="s">
        <v>239</v>
      </c>
      <c r="AR1131" t="s">
        <v>2538</v>
      </c>
    </row>
    <row r="1132" spans="1:44" hidden="1" x14ac:dyDescent="0.3">
      <c r="A1132" t="b">
        <f>AND($H1132="Heat Pump",$K1132&lt;=Summary!$B$3)</f>
        <v>0</v>
      </c>
      <c r="B1132">
        <v>2336517</v>
      </c>
      <c r="C1132" t="s">
        <v>74</v>
      </c>
      <c r="D1132" t="s">
        <v>75</v>
      </c>
      <c r="E1132" t="s">
        <v>2251</v>
      </c>
      <c r="F1132" t="s">
        <v>2539</v>
      </c>
      <c r="H1132" t="s">
        <v>213</v>
      </c>
      <c r="I1132" t="s">
        <v>214</v>
      </c>
      <c r="K1132">
        <v>0</v>
      </c>
      <c r="L1132">
        <v>0</v>
      </c>
      <c r="M1132">
        <v>31.2</v>
      </c>
      <c r="N1132">
        <v>0</v>
      </c>
      <c r="O1132">
        <v>3</v>
      </c>
      <c r="P1132">
        <v>3</v>
      </c>
      <c r="T1132">
        <v>199000</v>
      </c>
      <c r="U1132">
        <v>0.94</v>
      </c>
      <c r="V1132">
        <v>181</v>
      </c>
      <c r="Y1132">
        <v>6</v>
      </c>
      <c r="Z1132">
        <v>6</v>
      </c>
      <c r="AA1132">
        <v>97</v>
      </c>
      <c r="AL1132">
        <v>14.8</v>
      </c>
      <c r="AM1132">
        <v>28.7</v>
      </c>
      <c r="AN1132">
        <v>17.3</v>
      </c>
      <c r="AO1132" s="3">
        <v>43570</v>
      </c>
      <c r="AP1132" s="3">
        <v>43864</v>
      </c>
      <c r="AQ1132" t="s">
        <v>215</v>
      </c>
      <c r="AR1132" t="s">
        <v>2540</v>
      </c>
    </row>
    <row r="1133" spans="1:44" hidden="1" x14ac:dyDescent="0.3">
      <c r="A1133" t="b">
        <f>AND($H1133="Heat Pump",$K1133&lt;=Summary!$B$3)</f>
        <v>0</v>
      </c>
      <c r="B1133">
        <v>2336518</v>
      </c>
      <c r="C1133" t="s">
        <v>74</v>
      </c>
      <c r="D1133" t="s">
        <v>75</v>
      </c>
      <c r="E1133" t="s">
        <v>2251</v>
      </c>
      <c r="F1133" t="s">
        <v>2541</v>
      </c>
      <c r="H1133" t="s">
        <v>213</v>
      </c>
      <c r="I1133" t="s">
        <v>218</v>
      </c>
      <c r="K1133">
        <v>0</v>
      </c>
      <c r="L1133">
        <v>0</v>
      </c>
      <c r="M1133">
        <v>31.2</v>
      </c>
      <c r="N1133">
        <v>0</v>
      </c>
      <c r="O1133">
        <v>3</v>
      </c>
      <c r="P1133">
        <v>3</v>
      </c>
      <c r="T1133">
        <v>199000</v>
      </c>
      <c r="U1133">
        <v>0.94</v>
      </c>
      <c r="V1133">
        <v>181</v>
      </c>
      <c r="W1133">
        <v>198.03063457330001</v>
      </c>
      <c r="Y1133">
        <v>6</v>
      </c>
      <c r="Z1133">
        <v>6</v>
      </c>
      <c r="AA1133">
        <v>97</v>
      </c>
      <c r="AL1133">
        <v>14.8</v>
      </c>
      <c r="AM1133">
        <v>28.7</v>
      </c>
      <c r="AN1133">
        <v>17.3</v>
      </c>
      <c r="AO1133" s="3">
        <v>43570</v>
      </c>
      <c r="AP1133" s="3">
        <v>43864</v>
      </c>
      <c r="AQ1133" t="s">
        <v>215</v>
      </c>
      <c r="AR1133" t="s">
        <v>2542</v>
      </c>
    </row>
    <row r="1134" spans="1:44" hidden="1" x14ac:dyDescent="0.3">
      <c r="A1134" t="b">
        <f>AND($H1134="Heat Pump",$K1134&lt;=Summary!$B$3)</f>
        <v>0</v>
      </c>
      <c r="B1134">
        <v>2336522</v>
      </c>
      <c r="C1134" t="s">
        <v>74</v>
      </c>
      <c r="D1134" t="s">
        <v>75</v>
      </c>
      <c r="E1134" t="s">
        <v>2251</v>
      </c>
      <c r="F1134" t="s">
        <v>2543</v>
      </c>
      <c r="H1134" t="s">
        <v>213</v>
      </c>
      <c r="I1134" t="s">
        <v>218</v>
      </c>
      <c r="K1134">
        <v>0</v>
      </c>
      <c r="L1134">
        <v>0</v>
      </c>
      <c r="M1134">
        <v>31.2</v>
      </c>
      <c r="N1134">
        <v>0</v>
      </c>
      <c r="O1134">
        <v>3</v>
      </c>
      <c r="P1134">
        <v>3</v>
      </c>
      <c r="T1134">
        <v>199000</v>
      </c>
      <c r="U1134">
        <v>0.94</v>
      </c>
      <c r="V1134">
        <v>181</v>
      </c>
      <c r="W1134">
        <v>198.03063457330001</v>
      </c>
      <c r="Y1134">
        <v>6</v>
      </c>
      <c r="Z1134">
        <v>6</v>
      </c>
      <c r="AA1134">
        <v>97</v>
      </c>
      <c r="AL1134">
        <v>14.8</v>
      </c>
      <c r="AM1134">
        <v>28.7</v>
      </c>
      <c r="AN1134">
        <v>17.3</v>
      </c>
      <c r="AO1134" s="3">
        <v>43570</v>
      </c>
      <c r="AP1134" s="3">
        <v>43864</v>
      </c>
      <c r="AQ1134" t="s">
        <v>215</v>
      </c>
      <c r="AR1134" t="s">
        <v>2544</v>
      </c>
    </row>
    <row r="1135" spans="1:44" hidden="1" x14ac:dyDescent="0.3">
      <c r="A1135" t="b">
        <f>AND($H1135="Heat Pump",$K1135&lt;=Summary!$B$3)</f>
        <v>0</v>
      </c>
      <c r="B1135">
        <v>2336526</v>
      </c>
      <c r="C1135" t="s">
        <v>74</v>
      </c>
      <c r="D1135" t="s">
        <v>75</v>
      </c>
      <c r="E1135" t="s">
        <v>2251</v>
      </c>
      <c r="F1135" t="s">
        <v>2545</v>
      </c>
      <c r="H1135" t="s">
        <v>213</v>
      </c>
      <c r="I1135" t="s">
        <v>218</v>
      </c>
      <c r="K1135">
        <v>0</v>
      </c>
      <c r="L1135">
        <v>0</v>
      </c>
      <c r="M1135">
        <v>31.2</v>
      </c>
      <c r="N1135">
        <v>0</v>
      </c>
      <c r="O1135">
        <v>3</v>
      </c>
      <c r="P1135">
        <v>3</v>
      </c>
      <c r="T1135">
        <v>199000</v>
      </c>
      <c r="U1135">
        <v>0.94</v>
      </c>
      <c r="V1135">
        <v>181</v>
      </c>
      <c r="W1135">
        <v>198.03063457330001</v>
      </c>
      <c r="Y1135">
        <v>6</v>
      </c>
      <c r="Z1135">
        <v>6</v>
      </c>
      <c r="AA1135">
        <v>97</v>
      </c>
      <c r="AL1135">
        <v>14.8</v>
      </c>
      <c r="AM1135">
        <v>28.7</v>
      </c>
      <c r="AN1135">
        <v>17.3</v>
      </c>
      <c r="AO1135" s="3">
        <v>43570</v>
      </c>
      <c r="AP1135" s="3">
        <v>43864</v>
      </c>
      <c r="AQ1135" t="s">
        <v>215</v>
      </c>
      <c r="AR1135" t="s">
        <v>2546</v>
      </c>
    </row>
    <row r="1136" spans="1:44" hidden="1" x14ac:dyDescent="0.3">
      <c r="A1136" t="b">
        <f>AND($H1136="Heat Pump",$K1136&lt;=Summary!$B$3)</f>
        <v>1</v>
      </c>
      <c r="B1136">
        <v>2366521</v>
      </c>
      <c r="C1136" t="s">
        <v>74</v>
      </c>
      <c r="D1136" t="s">
        <v>75</v>
      </c>
      <c r="E1136" t="s">
        <v>2285</v>
      </c>
      <c r="F1136" t="s">
        <v>2547</v>
      </c>
      <c r="H1136" t="s">
        <v>224</v>
      </c>
      <c r="I1136" t="s">
        <v>225</v>
      </c>
      <c r="K1136">
        <v>36</v>
      </c>
      <c r="L1136">
        <v>45</v>
      </c>
      <c r="N1136">
        <v>16</v>
      </c>
      <c r="Q1136">
        <v>4.5</v>
      </c>
      <c r="R1136">
        <v>240</v>
      </c>
      <c r="T1136">
        <v>0</v>
      </c>
      <c r="U1136">
        <v>3.75</v>
      </c>
      <c r="X1136">
        <v>60</v>
      </c>
      <c r="AA1136">
        <v>434</v>
      </c>
      <c r="AO1136" s="3">
        <v>44104</v>
      </c>
      <c r="AP1136" s="3">
        <v>44104</v>
      </c>
      <c r="AQ1136" t="s">
        <v>215</v>
      </c>
      <c r="AR1136" t="s">
        <v>2548</v>
      </c>
    </row>
    <row r="1137" spans="1:44" hidden="1" x14ac:dyDescent="0.3">
      <c r="A1137" t="b">
        <f>AND($H1137="Heat Pump",$K1137&lt;=Summary!$B$3)</f>
        <v>1</v>
      </c>
      <c r="B1137">
        <v>2366518</v>
      </c>
      <c r="C1137" t="s">
        <v>74</v>
      </c>
      <c r="D1137" t="s">
        <v>75</v>
      </c>
      <c r="E1137" t="s">
        <v>2285</v>
      </c>
      <c r="F1137" t="s">
        <v>2549</v>
      </c>
      <c r="H1137" t="s">
        <v>224</v>
      </c>
      <c r="I1137" t="s">
        <v>225</v>
      </c>
      <c r="K1137">
        <v>45</v>
      </c>
      <c r="L1137">
        <v>44.8</v>
      </c>
      <c r="N1137">
        <v>18</v>
      </c>
      <c r="Q1137">
        <v>4.5</v>
      </c>
      <c r="R1137">
        <v>240</v>
      </c>
      <c r="T1137">
        <v>0</v>
      </c>
      <c r="U1137">
        <v>3.75</v>
      </c>
      <c r="X1137">
        <v>67</v>
      </c>
      <c r="AA1137">
        <v>430</v>
      </c>
      <c r="AO1137" s="3">
        <v>44104</v>
      </c>
      <c r="AP1137" s="3">
        <v>44104</v>
      </c>
      <c r="AQ1137" t="s">
        <v>215</v>
      </c>
      <c r="AR1137" t="s">
        <v>2550</v>
      </c>
    </row>
    <row r="1138" spans="1:44" hidden="1" x14ac:dyDescent="0.3">
      <c r="A1138" t="b">
        <f>AND($H1138="Heat Pump",$K1138&lt;=Summary!$B$3)</f>
        <v>0</v>
      </c>
      <c r="B1138">
        <v>2366522</v>
      </c>
      <c r="C1138" t="s">
        <v>74</v>
      </c>
      <c r="D1138" t="s">
        <v>75</v>
      </c>
      <c r="E1138" t="s">
        <v>2285</v>
      </c>
      <c r="F1138" t="s">
        <v>2551</v>
      </c>
      <c r="H1138" t="s">
        <v>224</v>
      </c>
      <c r="I1138" t="s">
        <v>225</v>
      </c>
      <c r="K1138">
        <v>72</v>
      </c>
      <c r="L1138">
        <v>57.4</v>
      </c>
      <c r="N1138">
        <v>20</v>
      </c>
      <c r="Q1138">
        <v>4.5</v>
      </c>
      <c r="R1138">
        <v>240</v>
      </c>
      <c r="T1138">
        <v>0</v>
      </c>
      <c r="U1138">
        <v>4</v>
      </c>
      <c r="X1138">
        <v>87</v>
      </c>
      <c r="AA1138">
        <v>447</v>
      </c>
      <c r="AO1138" s="3">
        <v>44104</v>
      </c>
      <c r="AP1138" s="3">
        <v>44104</v>
      </c>
      <c r="AQ1138" t="s">
        <v>215</v>
      </c>
      <c r="AR1138" t="s">
        <v>2552</v>
      </c>
    </row>
    <row r="1139" spans="1:44" hidden="1" x14ac:dyDescent="0.3">
      <c r="A1139" t="b">
        <f>AND($H1139="Heat Pump",$K1139&lt;=Summary!$B$3)</f>
        <v>0</v>
      </c>
      <c r="B1139">
        <v>2317527</v>
      </c>
      <c r="C1139" t="s">
        <v>74</v>
      </c>
      <c r="D1139" t="s">
        <v>75</v>
      </c>
      <c r="E1139" t="s">
        <v>75</v>
      </c>
      <c r="F1139" t="s">
        <v>2553</v>
      </c>
      <c r="H1139" t="s">
        <v>238</v>
      </c>
      <c r="I1139" t="s">
        <v>214</v>
      </c>
      <c r="K1139">
        <v>28</v>
      </c>
      <c r="L1139">
        <v>59</v>
      </c>
      <c r="M1139">
        <v>64</v>
      </c>
      <c r="N1139">
        <v>18</v>
      </c>
      <c r="O1139">
        <v>3</v>
      </c>
      <c r="P1139">
        <v>4</v>
      </c>
      <c r="T1139">
        <v>60000</v>
      </c>
      <c r="U1139">
        <v>0.71</v>
      </c>
      <c r="V1139">
        <v>214</v>
      </c>
      <c r="X1139">
        <v>93</v>
      </c>
      <c r="AA1139">
        <v>78</v>
      </c>
      <c r="AO1139" s="3">
        <v>41519</v>
      </c>
      <c r="AP1139" s="3">
        <v>43220</v>
      </c>
      <c r="AQ1139" t="s">
        <v>239</v>
      </c>
      <c r="AR1139" t="s">
        <v>2554</v>
      </c>
    </row>
    <row r="1140" spans="1:44" hidden="1" x14ac:dyDescent="0.3">
      <c r="A1140" t="b">
        <f>AND($H1140="Heat Pump",$K1140&lt;=Summary!$B$3)</f>
        <v>0</v>
      </c>
      <c r="B1140">
        <v>2317558</v>
      </c>
      <c r="C1140" t="s">
        <v>74</v>
      </c>
      <c r="D1140" t="s">
        <v>75</v>
      </c>
      <c r="E1140" t="s">
        <v>75</v>
      </c>
      <c r="F1140" t="s">
        <v>2555</v>
      </c>
      <c r="H1140" t="s">
        <v>238</v>
      </c>
      <c r="I1140" t="s">
        <v>218</v>
      </c>
      <c r="K1140">
        <v>37</v>
      </c>
      <c r="L1140">
        <v>58</v>
      </c>
      <c r="M1140">
        <v>63</v>
      </c>
      <c r="N1140">
        <v>20</v>
      </c>
      <c r="O1140">
        <v>3</v>
      </c>
      <c r="P1140">
        <v>4</v>
      </c>
      <c r="T1140">
        <v>36000</v>
      </c>
      <c r="U1140">
        <v>0.7</v>
      </c>
      <c r="V1140">
        <v>0</v>
      </c>
      <c r="W1140">
        <v>0</v>
      </c>
      <c r="X1140">
        <v>85</v>
      </c>
      <c r="AA1140">
        <v>76</v>
      </c>
      <c r="AL1140">
        <v>11</v>
      </c>
      <c r="AM1140">
        <v>22</v>
      </c>
      <c r="AN1140">
        <v>18</v>
      </c>
      <c r="AO1140" s="3">
        <v>41519</v>
      </c>
      <c r="AP1140" s="3">
        <v>43447</v>
      </c>
      <c r="AQ1140" t="s">
        <v>239</v>
      </c>
      <c r="AR1140" t="s">
        <v>2556</v>
      </c>
    </row>
    <row r="1141" spans="1:44" hidden="1" x14ac:dyDescent="0.3">
      <c r="A1141" t="b">
        <f>AND($H1141="Heat Pump",$K1141&lt;=Summary!$B$3)</f>
        <v>0</v>
      </c>
      <c r="B1141">
        <v>2317557</v>
      </c>
      <c r="C1141" t="s">
        <v>74</v>
      </c>
      <c r="D1141" t="s">
        <v>75</v>
      </c>
      <c r="E1141" t="s">
        <v>75</v>
      </c>
      <c r="F1141" t="s">
        <v>2557</v>
      </c>
      <c r="H1141" t="s">
        <v>238</v>
      </c>
      <c r="I1141" t="s">
        <v>214</v>
      </c>
      <c r="K1141">
        <v>37</v>
      </c>
      <c r="L1141">
        <v>58</v>
      </c>
      <c r="M1141">
        <v>63</v>
      </c>
      <c r="N1141">
        <v>20</v>
      </c>
      <c r="O1141">
        <v>3</v>
      </c>
      <c r="P1141">
        <v>4</v>
      </c>
      <c r="T1141">
        <v>40000</v>
      </c>
      <c r="U1141">
        <v>0.7</v>
      </c>
      <c r="V1141">
        <v>220</v>
      </c>
      <c r="X1141">
        <v>85</v>
      </c>
      <c r="AA1141">
        <v>76</v>
      </c>
      <c r="AL1141">
        <v>12</v>
      </c>
      <c r="AM1141">
        <v>26</v>
      </c>
      <c r="AN1141">
        <v>19</v>
      </c>
      <c r="AO1141" s="3">
        <v>41519</v>
      </c>
      <c r="AP1141" s="3">
        <v>43565</v>
      </c>
      <c r="AQ1141" t="s">
        <v>239</v>
      </c>
      <c r="AR1141" t="s">
        <v>2558</v>
      </c>
    </row>
    <row r="1142" spans="1:44" hidden="1" x14ac:dyDescent="0.3">
      <c r="A1142" t="b">
        <f>AND($H1142="Heat Pump",$K1142&lt;=Summary!$B$3)</f>
        <v>0</v>
      </c>
      <c r="B1142">
        <v>2317439</v>
      </c>
      <c r="C1142" t="s">
        <v>74</v>
      </c>
      <c r="D1142" t="s">
        <v>75</v>
      </c>
      <c r="E1142" t="s">
        <v>75</v>
      </c>
      <c r="F1142" t="s">
        <v>2559</v>
      </c>
      <c r="H1142" t="s">
        <v>238</v>
      </c>
      <c r="I1142" t="s">
        <v>218</v>
      </c>
      <c r="K1142">
        <v>38</v>
      </c>
      <c r="L1142">
        <v>59</v>
      </c>
      <c r="M1142">
        <v>67</v>
      </c>
      <c r="N1142">
        <v>20</v>
      </c>
      <c r="O1142">
        <v>2</v>
      </c>
      <c r="P1142">
        <v>3</v>
      </c>
      <c r="T1142">
        <v>36000</v>
      </c>
      <c r="U1142">
        <v>0.69</v>
      </c>
      <c r="V1142">
        <v>0</v>
      </c>
      <c r="W1142">
        <v>0</v>
      </c>
      <c r="X1142">
        <v>86</v>
      </c>
      <c r="AA1142">
        <v>79</v>
      </c>
      <c r="AL1142">
        <v>11</v>
      </c>
      <c r="AM1142">
        <v>22</v>
      </c>
      <c r="AN1142">
        <v>18</v>
      </c>
      <c r="AO1142" s="3">
        <v>41519</v>
      </c>
      <c r="AP1142" s="3">
        <v>43220</v>
      </c>
      <c r="AQ1142" t="s">
        <v>239</v>
      </c>
      <c r="AR1142" t="s">
        <v>2560</v>
      </c>
    </row>
    <row r="1143" spans="1:44" hidden="1" x14ac:dyDescent="0.3">
      <c r="A1143" t="b">
        <f>AND($H1143="Heat Pump",$K1143&lt;=Summary!$B$3)</f>
        <v>0</v>
      </c>
      <c r="B1143">
        <v>2358363</v>
      </c>
      <c r="C1143" t="s">
        <v>74</v>
      </c>
      <c r="D1143" t="s">
        <v>75</v>
      </c>
      <c r="E1143" t="s">
        <v>2561</v>
      </c>
      <c r="F1143" t="s">
        <v>2561</v>
      </c>
      <c r="H1143" t="s">
        <v>238</v>
      </c>
      <c r="I1143" t="s">
        <v>214</v>
      </c>
      <c r="K1143">
        <v>39</v>
      </c>
      <c r="L1143">
        <v>59.1</v>
      </c>
      <c r="M1143">
        <v>71.3</v>
      </c>
      <c r="N1143">
        <v>16</v>
      </c>
      <c r="O1143">
        <v>2</v>
      </c>
      <c r="P1143">
        <v>3</v>
      </c>
      <c r="T1143">
        <v>36000</v>
      </c>
      <c r="U1143">
        <v>0.64</v>
      </c>
      <c r="V1143">
        <v>173</v>
      </c>
      <c r="X1143">
        <v>67</v>
      </c>
      <c r="AA1143">
        <v>74</v>
      </c>
      <c r="AO1143" s="3">
        <v>43913</v>
      </c>
      <c r="AP1143" s="3">
        <v>43943</v>
      </c>
      <c r="AQ1143" t="s">
        <v>239</v>
      </c>
      <c r="AR1143" t="s">
        <v>2562</v>
      </c>
    </row>
    <row r="1144" spans="1:44" hidden="1" x14ac:dyDescent="0.3">
      <c r="A1144" t="b">
        <f>AND($H1144="Heat Pump",$K1144&lt;=Summary!$B$3)</f>
        <v>0</v>
      </c>
      <c r="B1144">
        <v>2358364</v>
      </c>
      <c r="C1144" t="s">
        <v>74</v>
      </c>
      <c r="D1144" t="s">
        <v>75</v>
      </c>
      <c r="E1144" t="s">
        <v>2563</v>
      </c>
      <c r="F1144" t="s">
        <v>2563</v>
      </c>
      <c r="H1144" t="s">
        <v>238</v>
      </c>
      <c r="I1144" t="s">
        <v>214</v>
      </c>
      <c r="K1144">
        <v>38</v>
      </c>
      <c r="L1144">
        <v>59.1</v>
      </c>
      <c r="M1144">
        <v>65.3</v>
      </c>
      <c r="N1144">
        <v>16</v>
      </c>
      <c r="O1144">
        <v>3</v>
      </c>
      <c r="P1144">
        <v>4</v>
      </c>
      <c r="T1144">
        <v>38000</v>
      </c>
      <c r="U1144">
        <v>0.64</v>
      </c>
      <c r="V1144">
        <v>173</v>
      </c>
      <c r="X1144">
        <v>67</v>
      </c>
      <c r="AA1144">
        <v>75</v>
      </c>
      <c r="AO1144" s="3">
        <v>43913</v>
      </c>
      <c r="AP1144" s="3">
        <v>43943</v>
      </c>
      <c r="AQ1144" t="s">
        <v>239</v>
      </c>
      <c r="AR1144" t="s">
        <v>2564</v>
      </c>
    </row>
    <row r="1145" spans="1:44" hidden="1" x14ac:dyDescent="0.3">
      <c r="A1145" t="b">
        <f>AND($H1145="Heat Pump",$K1145&lt;=Summary!$B$3)</f>
        <v>0</v>
      </c>
      <c r="B1145">
        <v>2317438</v>
      </c>
      <c r="C1145" t="s">
        <v>74</v>
      </c>
      <c r="D1145" t="s">
        <v>75</v>
      </c>
      <c r="E1145" t="s">
        <v>75</v>
      </c>
      <c r="F1145" t="s">
        <v>2565</v>
      </c>
      <c r="H1145" t="s">
        <v>238</v>
      </c>
      <c r="I1145" t="s">
        <v>214</v>
      </c>
      <c r="K1145">
        <v>38</v>
      </c>
      <c r="L1145">
        <v>59</v>
      </c>
      <c r="M1145">
        <v>67</v>
      </c>
      <c r="N1145">
        <v>20</v>
      </c>
      <c r="O1145">
        <v>2</v>
      </c>
      <c r="P1145">
        <v>3</v>
      </c>
      <c r="T1145">
        <v>40000</v>
      </c>
      <c r="U1145">
        <v>0.69</v>
      </c>
      <c r="V1145">
        <v>224</v>
      </c>
      <c r="X1145">
        <v>86</v>
      </c>
      <c r="AA1145">
        <v>79</v>
      </c>
      <c r="AL1145">
        <v>11</v>
      </c>
      <c r="AM1145">
        <v>22</v>
      </c>
      <c r="AN1145">
        <v>18</v>
      </c>
      <c r="AO1145" s="3">
        <v>41519</v>
      </c>
      <c r="AP1145" s="3">
        <v>43565</v>
      </c>
      <c r="AQ1145" t="s">
        <v>239</v>
      </c>
      <c r="AR1145" t="s">
        <v>2566</v>
      </c>
    </row>
    <row r="1146" spans="1:44" hidden="1" x14ac:dyDescent="0.3">
      <c r="A1146" t="b">
        <f>AND($H1146="Heat Pump",$K1146&lt;=Summary!$B$3)</f>
        <v>0</v>
      </c>
      <c r="B1146">
        <v>2323692</v>
      </c>
      <c r="C1146" t="s">
        <v>74</v>
      </c>
      <c r="D1146" t="s">
        <v>75</v>
      </c>
      <c r="E1146" t="s">
        <v>75</v>
      </c>
      <c r="F1146" t="s">
        <v>2567</v>
      </c>
      <c r="H1146" t="s">
        <v>238</v>
      </c>
      <c r="I1146" t="s">
        <v>218</v>
      </c>
      <c r="K1146">
        <v>39</v>
      </c>
      <c r="L1146">
        <v>51</v>
      </c>
      <c r="M1146">
        <v>62.5</v>
      </c>
      <c r="N1146">
        <v>22</v>
      </c>
      <c r="O1146">
        <v>2</v>
      </c>
      <c r="P1146">
        <v>3</v>
      </c>
      <c r="S1146">
        <v>5013</v>
      </c>
      <c r="T1146">
        <v>32000</v>
      </c>
      <c r="U1146">
        <v>0.65</v>
      </c>
      <c r="V1146">
        <v>171</v>
      </c>
      <c r="W1146">
        <v>187.08971553609999</v>
      </c>
      <c r="X1146">
        <v>66</v>
      </c>
      <c r="AA1146">
        <v>74</v>
      </c>
      <c r="AO1146" s="3">
        <v>41519</v>
      </c>
      <c r="AP1146" s="3">
        <v>43756</v>
      </c>
      <c r="AQ1146" t="s">
        <v>239</v>
      </c>
      <c r="AR1146" t="s">
        <v>2568</v>
      </c>
    </row>
    <row r="1147" spans="1:44" hidden="1" x14ac:dyDescent="0.3">
      <c r="A1147" t="b">
        <f>AND($H1147="Heat Pump",$K1147&lt;=Summary!$B$3)</f>
        <v>0</v>
      </c>
      <c r="B1147">
        <v>2323691</v>
      </c>
      <c r="C1147" t="s">
        <v>74</v>
      </c>
      <c r="D1147" t="s">
        <v>75</v>
      </c>
      <c r="E1147" t="s">
        <v>75</v>
      </c>
      <c r="F1147" t="s">
        <v>2569</v>
      </c>
      <c r="H1147" t="s">
        <v>238</v>
      </c>
      <c r="I1147" t="s">
        <v>214</v>
      </c>
      <c r="K1147">
        <v>39</v>
      </c>
      <c r="L1147">
        <v>51</v>
      </c>
      <c r="M1147">
        <v>62.5</v>
      </c>
      <c r="N1147">
        <v>22</v>
      </c>
      <c r="O1147">
        <v>2</v>
      </c>
      <c r="P1147">
        <v>3</v>
      </c>
      <c r="S1147">
        <v>5013</v>
      </c>
      <c r="T1147">
        <v>36000</v>
      </c>
      <c r="U1147">
        <v>0.65</v>
      </c>
      <c r="V1147">
        <v>171</v>
      </c>
      <c r="X1147">
        <v>64</v>
      </c>
      <c r="AA1147">
        <v>74</v>
      </c>
      <c r="AO1147" s="3">
        <v>41519</v>
      </c>
      <c r="AP1147" s="3">
        <v>43570</v>
      </c>
      <c r="AQ1147" t="s">
        <v>239</v>
      </c>
      <c r="AR1147" t="s">
        <v>2570</v>
      </c>
    </row>
    <row r="1148" spans="1:44" hidden="1" x14ac:dyDescent="0.3">
      <c r="A1148" t="b">
        <f>AND($H1148="Heat Pump",$K1148&lt;=Summary!$B$3)</f>
        <v>0</v>
      </c>
      <c r="B1148">
        <v>2317416</v>
      </c>
      <c r="C1148" t="s">
        <v>74</v>
      </c>
      <c r="D1148" t="s">
        <v>75</v>
      </c>
      <c r="E1148" t="s">
        <v>75</v>
      </c>
      <c r="F1148" t="s">
        <v>2571</v>
      </c>
      <c r="H1148" t="s">
        <v>238</v>
      </c>
      <c r="I1148" t="s">
        <v>218</v>
      </c>
      <c r="K1148">
        <v>48</v>
      </c>
      <c r="L1148">
        <v>58</v>
      </c>
      <c r="M1148">
        <v>63</v>
      </c>
      <c r="N1148">
        <v>22</v>
      </c>
      <c r="O1148">
        <v>3</v>
      </c>
      <c r="P1148">
        <v>4</v>
      </c>
      <c r="S1148">
        <v>1516</v>
      </c>
      <c r="T1148">
        <v>36000</v>
      </c>
      <c r="U1148">
        <v>0.69</v>
      </c>
      <c r="V1148">
        <v>0</v>
      </c>
      <c r="W1148">
        <v>0</v>
      </c>
      <c r="X1148">
        <v>79</v>
      </c>
      <c r="AA1148">
        <v>77</v>
      </c>
      <c r="AM1148">
        <v>63</v>
      </c>
      <c r="AO1148" s="3">
        <v>41519</v>
      </c>
      <c r="AP1148" s="3">
        <v>43220</v>
      </c>
      <c r="AQ1148" t="s">
        <v>239</v>
      </c>
      <c r="AR1148" t="s">
        <v>2572</v>
      </c>
    </row>
    <row r="1149" spans="1:44" hidden="1" x14ac:dyDescent="0.3">
      <c r="A1149" t="b">
        <f>AND($H1149="Heat Pump",$K1149&lt;=Summary!$B$3)</f>
        <v>0</v>
      </c>
      <c r="B1149">
        <v>2358309</v>
      </c>
      <c r="C1149" t="s">
        <v>74</v>
      </c>
      <c r="D1149" t="s">
        <v>75</v>
      </c>
      <c r="E1149" t="s">
        <v>2573</v>
      </c>
      <c r="F1149" t="s">
        <v>2573</v>
      </c>
      <c r="H1149" t="s">
        <v>238</v>
      </c>
      <c r="I1149" t="s">
        <v>214</v>
      </c>
      <c r="K1149">
        <v>48</v>
      </c>
      <c r="L1149">
        <v>58.3</v>
      </c>
      <c r="M1149">
        <v>64.3</v>
      </c>
      <c r="N1149">
        <v>18</v>
      </c>
      <c r="O1149">
        <v>3</v>
      </c>
      <c r="P1149">
        <v>4</v>
      </c>
      <c r="T1149">
        <v>38000</v>
      </c>
      <c r="U1149">
        <v>0.68</v>
      </c>
      <c r="V1149">
        <v>249</v>
      </c>
      <c r="X1149">
        <v>86</v>
      </c>
      <c r="AA1149">
        <v>78</v>
      </c>
      <c r="AO1149" s="3">
        <v>43913</v>
      </c>
      <c r="AP1149" s="3">
        <v>43942</v>
      </c>
      <c r="AQ1149" t="s">
        <v>239</v>
      </c>
      <c r="AR1149" t="s">
        <v>2574</v>
      </c>
    </row>
    <row r="1150" spans="1:44" hidden="1" x14ac:dyDescent="0.3">
      <c r="A1150" t="b">
        <f>AND($H1150="Heat Pump",$K1150&lt;=Summary!$B$3)</f>
        <v>0</v>
      </c>
      <c r="B1150">
        <v>2317590</v>
      </c>
      <c r="C1150" t="s">
        <v>74</v>
      </c>
      <c r="D1150" t="s">
        <v>75</v>
      </c>
      <c r="E1150" t="s">
        <v>75</v>
      </c>
      <c r="F1150" t="s">
        <v>2575</v>
      </c>
      <c r="H1150" t="s">
        <v>238</v>
      </c>
      <c r="I1150" t="s">
        <v>218</v>
      </c>
      <c r="K1150">
        <v>48</v>
      </c>
      <c r="L1150">
        <v>60</v>
      </c>
      <c r="M1150">
        <v>70</v>
      </c>
      <c r="N1150">
        <v>23</v>
      </c>
      <c r="O1150">
        <v>2</v>
      </c>
      <c r="P1150">
        <v>3</v>
      </c>
      <c r="T1150">
        <v>38000</v>
      </c>
      <c r="U1150">
        <v>0.66</v>
      </c>
      <c r="V1150">
        <v>224</v>
      </c>
      <c r="W1150">
        <v>245.07658643330001</v>
      </c>
      <c r="X1150">
        <v>86</v>
      </c>
      <c r="AA1150">
        <v>77</v>
      </c>
      <c r="AO1150" s="3">
        <v>41519</v>
      </c>
      <c r="AP1150" s="3">
        <v>43195</v>
      </c>
      <c r="AQ1150" t="s">
        <v>239</v>
      </c>
      <c r="AR1150" t="s">
        <v>2576</v>
      </c>
    </row>
    <row r="1151" spans="1:44" hidden="1" x14ac:dyDescent="0.3">
      <c r="A1151" t="b">
        <f>AND($H1151="Heat Pump",$K1151&lt;=Summary!$B$3)</f>
        <v>0</v>
      </c>
      <c r="B1151">
        <v>2358362</v>
      </c>
      <c r="C1151" t="s">
        <v>74</v>
      </c>
      <c r="D1151" t="s">
        <v>75</v>
      </c>
      <c r="E1151" t="s">
        <v>2577</v>
      </c>
      <c r="F1151" t="s">
        <v>2577</v>
      </c>
      <c r="H1151" t="s">
        <v>238</v>
      </c>
      <c r="I1151" t="s">
        <v>214</v>
      </c>
      <c r="K1151">
        <v>48</v>
      </c>
      <c r="L1151">
        <v>58.3</v>
      </c>
      <c r="M1151">
        <v>70.3</v>
      </c>
      <c r="N1151">
        <v>18</v>
      </c>
      <c r="O1151">
        <v>2</v>
      </c>
      <c r="P1151">
        <v>3</v>
      </c>
      <c r="T1151">
        <v>38000</v>
      </c>
      <c r="U1151">
        <v>0.68</v>
      </c>
      <c r="V1151">
        <v>249</v>
      </c>
      <c r="X1151">
        <v>86</v>
      </c>
      <c r="AA1151">
        <v>77</v>
      </c>
      <c r="AO1151" s="3">
        <v>43913</v>
      </c>
      <c r="AP1151" s="3">
        <v>43943</v>
      </c>
      <c r="AQ1151" t="s">
        <v>239</v>
      </c>
      <c r="AR1151" t="s">
        <v>2578</v>
      </c>
    </row>
    <row r="1152" spans="1:44" hidden="1" x14ac:dyDescent="0.3">
      <c r="A1152" t="b">
        <f>AND($H1152="Heat Pump",$K1152&lt;=Summary!$B$3)</f>
        <v>0</v>
      </c>
      <c r="B1152">
        <v>2317415</v>
      </c>
      <c r="C1152" t="s">
        <v>74</v>
      </c>
      <c r="D1152" t="s">
        <v>75</v>
      </c>
      <c r="E1152" t="s">
        <v>75</v>
      </c>
      <c r="F1152" t="s">
        <v>2579</v>
      </c>
      <c r="H1152" t="s">
        <v>238</v>
      </c>
      <c r="I1152" t="s">
        <v>214</v>
      </c>
      <c r="K1152">
        <v>48</v>
      </c>
      <c r="L1152">
        <v>58</v>
      </c>
      <c r="M1152">
        <v>63</v>
      </c>
      <c r="N1152">
        <v>22</v>
      </c>
      <c r="O1152">
        <v>3</v>
      </c>
      <c r="P1152">
        <v>4</v>
      </c>
      <c r="S1152">
        <v>1516</v>
      </c>
      <c r="T1152">
        <v>40000</v>
      </c>
      <c r="U1152">
        <v>0.69</v>
      </c>
      <c r="V1152">
        <v>224</v>
      </c>
      <c r="X1152">
        <v>79</v>
      </c>
      <c r="AA1152">
        <v>77</v>
      </c>
      <c r="AM1152">
        <v>63</v>
      </c>
      <c r="AO1152" s="3">
        <v>41519</v>
      </c>
      <c r="AP1152" s="3">
        <v>43565</v>
      </c>
      <c r="AQ1152" t="s">
        <v>239</v>
      </c>
      <c r="AR1152" t="s">
        <v>2580</v>
      </c>
    </row>
    <row r="1153" spans="1:44" hidden="1" x14ac:dyDescent="0.3">
      <c r="A1153" t="b">
        <f>AND($H1153="Heat Pump",$K1153&lt;=Summary!$B$3)</f>
        <v>0</v>
      </c>
      <c r="B1153">
        <v>2317406</v>
      </c>
      <c r="C1153" t="s">
        <v>74</v>
      </c>
      <c r="D1153" t="s">
        <v>75</v>
      </c>
      <c r="E1153" t="s">
        <v>75</v>
      </c>
      <c r="F1153" t="s">
        <v>2581</v>
      </c>
      <c r="H1153" t="s">
        <v>238</v>
      </c>
      <c r="I1153" t="s">
        <v>214</v>
      </c>
      <c r="K1153">
        <v>47</v>
      </c>
      <c r="L1153">
        <v>59</v>
      </c>
      <c r="M1153">
        <v>68</v>
      </c>
      <c r="N1153">
        <v>22</v>
      </c>
      <c r="O1153">
        <v>2</v>
      </c>
      <c r="P1153">
        <v>3</v>
      </c>
      <c r="T1153">
        <v>40000</v>
      </c>
      <c r="U1153">
        <v>0.69</v>
      </c>
      <c r="V1153">
        <v>224</v>
      </c>
      <c r="X1153">
        <v>82</v>
      </c>
      <c r="AA1153">
        <v>81</v>
      </c>
      <c r="AO1153" s="3">
        <v>41519</v>
      </c>
      <c r="AP1153" s="3">
        <v>43565</v>
      </c>
      <c r="AQ1153" t="s">
        <v>239</v>
      </c>
      <c r="AR1153" t="s">
        <v>2582</v>
      </c>
    </row>
    <row r="1154" spans="1:44" hidden="1" x14ac:dyDescent="0.3">
      <c r="A1154" t="b">
        <f>AND($H1154="Heat Pump",$K1154&lt;=Summary!$B$3)</f>
        <v>0</v>
      </c>
      <c r="B1154">
        <v>2317407</v>
      </c>
      <c r="C1154" t="s">
        <v>74</v>
      </c>
      <c r="D1154" t="s">
        <v>75</v>
      </c>
      <c r="E1154" t="s">
        <v>75</v>
      </c>
      <c r="F1154" t="s">
        <v>2583</v>
      </c>
      <c r="H1154" t="s">
        <v>238</v>
      </c>
      <c r="I1154" t="s">
        <v>218</v>
      </c>
      <c r="K1154">
        <v>47</v>
      </c>
      <c r="L1154">
        <v>59</v>
      </c>
      <c r="M1154">
        <v>68</v>
      </c>
      <c r="N1154">
        <v>22</v>
      </c>
      <c r="O1154">
        <v>3</v>
      </c>
      <c r="P1154">
        <v>3</v>
      </c>
      <c r="T1154">
        <v>40000</v>
      </c>
      <c r="U1154">
        <v>0.69</v>
      </c>
      <c r="V1154">
        <v>0</v>
      </c>
      <c r="W1154">
        <v>0</v>
      </c>
      <c r="X1154">
        <v>82</v>
      </c>
      <c r="AA1154">
        <v>81</v>
      </c>
      <c r="AO1154" s="3">
        <v>41519</v>
      </c>
      <c r="AP1154" s="3">
        <v>43220</v>
      </c>
      <c r="AQ1154" t="s">
        <v>239</v>
      </c>
      <c r="AR1154" t="s">
        <v>2584</v>
      </c>
    </row>
    <row r="1155" spans="1:44" hidden="1" x14ac:dyDescent="0.3">
      <c r="A1155" t="b">
        <f>AND($H1155="Heat Pump",$K1155&lt;=Summary!$B$3)</f>
        <v>0</v>
      </c>
      <c r="B1155">
        <v>2317571</v>
      </c>
      <c r="C1155" t="s">
        <v>74</v>
      </c>
      <c r="D1155" t="s">
        <v>75</v>
      </c>
      <c r="E1155" t="s">
        <v>75</v>
      </c>
      <c r="F1155" t="s">
        <v>2585</v>
      </c>
      <c r="H1155" t="s">
        <v>238</v>
      </c>
      <c r="I1155" t="s">
        <v>214</v>
      </c>
      <c r="K1155">
        <v>48</v>
      </c>
      <c r="L1155">
        <v>58</v>
      </c>
      <c r="M1155">
        <v>66</v>
      </c>
      <c r="N1155">
        <v>22</v>
      </c>
      <c r="O1155">
        <v>2</v>
      </c>
      <c r="P1155">
        <v>3</v>
      </c>
      <c r="T1155">
        <v>42000</v>
      </c>
      <c r="U1155">
        <v>0.68</v>
      </c>
      <c r="V1155">
        <v>224</v>
      </c>
      <c r="X1155">
        <v>78</v>
      </c>
      <c r="AA1155">
        <v>75</v>
      </c>
      <c r="AO1155" s="3">
        <v>41519</v>
      </c>
      <c r="AP1155" s="3">
        <v>43565</v>
      </c>
      <c r="AQ1155" t="s">
        <v>239</v>
      </c>
      <c r="AR1155" t="s">
        <v>2586</v>
      </c>
    </row>
    <row r="1156" spans="1:44" hidden="1" x14ac:dyDescent="0.3">
      <c r="A1156" t="b">
        <f>AND($H1156="Heat Pump",$K1156&lt;=Summary!$B$3)</f>
        <v>0</v>
      </c>
      <c r="B1156">
        <v>2317572</v>
      </c>
      <c r="C1156" t="s">
        <v>74</v>
      </c>
      <c r="D1156" t="s">
        <v>75</v>
      </c>
      <c r="E1156" t="s">
        <v>75</v>
      </c>
      <c r="F1156" t="s">
        <v>2587</v>
      </c>
      <c r="H1156" t="s">
        <v>238</v>
      </c>
      <c r="I1156" t="s">
        <v>218</v>
      </c>
      <c r="K1156">
        <v>48</v>
      </c>
      <c r="L1156">
        <v>58</v>
      </c>
      <c r="M1156">
        <v>66</v>
      </c>
      <c r="N1156">
        <v>22</v>
      </c>
      <c r="O1156">
        <v>2</v>
      </c>
      <c r="P1156">
        <v>3</v>
      </c>
      <c r="T1156">
        <v>42000</v>
      </c>
      <c r="U1156">
        <v>0.68</v>
      </c>
      <c r="V1156">
        <v>0</v>
      </c>
      <c r="W1156">
        <v>0</v>
      </c>
      <c r="X1156">
        <v>78</v>
      </c>
      <c r="AA1156">
        <v>75</v>
      </c>
      <c r="AO1156" s="3">
        <v>41519</v>
      </c>
      <c r="AP1156" s="3">
        <v>43447</v>
      </c>
      <c r="AQ1156" t="s">
        <v>239</v>
      </c>
      <c r="AR1156" t="s">
        <v>2588</v>
      </c>
    </row>
    <row r="1157" spans="1:44" hidden="1" x14ac:dyDescent="0.3">
      <c r="A1157" t="b">
        <f>AND($H1157="Heat Pump",$K1157&lt;=Summary!$B$3)</f>
        <v>0</v>
      </c>
      <c r="B1157">
        <v>2317567</v>
      </c>
      <c r="C1157" t="s">
        <v>74</v>
      </c>
      <c r="D1157" t="s">
        <v>75</v>
      </c>
      <c r="E1157" t="s">
        <v>75</v>
      </c>
      <c r="F1157" t="s">
        <v>2589</v>
      </c>
      <c r="H1157" t="s">
        <v>238</v>
      </c>
      <c r="I1157" t="s">
        <v>214</v>
      </c>
      <c r="K1157">
        <v>48</v>
      </c>
      <c r="L1157">
        <v>58</v>
      </c>
      <c r="M1157">
        <v>60</v>
      </c>
      <c r="N1157">
        <v>22</v>
      </c>
      <c r="O1157">
        <v>4</v>
      </c>
      <c r="S1157">
        <v>1562</v>
      </c>
      <c r="T1157">
        <v>50000</v>
      </c>
      <c r="U1157">
        <v>0.69</v>
      </c>
      <c r="V1157">
        <v>224</v>
      </c>
      <c r="X1157">
        <v>84</v>
      </c>
      <c r="AA1157">
        <v>79</v>
      </c>
      <c r="AM1157">
        <v>61</v>
      </c>
      <c r="AO1157" s="3">
        <v>41519</v>
      </c>
      <c r="AP1157" s="3">
        <v>43565</v>
      </c>
      <c r="AQ1157" t="s">
        <v>239</v>
      </c>
      <c r="AR1157" t="s">
        <v>2590</v>
      </c>
    </row>
    <row r="1158" spans="1:44" hidden="1" x14ac:dyDescent="0.3">
      <c r="A1158" t="b">
        <f>AND($H1158="Heat Pump",$K1158&lt;=Summary!$B$3)</f>
        <v>0</v>
      </c>
      <c r="B1158">
        <v>2317504</v>
      </c>
      <c r="C1158" t="s">
        <v>74</v>
      </c>
      <c r="D1158" t="s">
        <v>75</v>
      </c>
      <c r="E1158" t="s">
        <v>2591</v>
      </c>
      <c r="F1158" t="s">
        <v>2592</v>
      </c>
      <c r="H1158" t="s">
        <v>238</v>
      </c>
      <c r="I1158" t="s">
        <v>218</v>
      </c>
      <c r="K1158">
        <v>48</v>
      </c>
      <c r="L1158">
        <v>51</v>
      </c>
      <c r="M1158">
        <v>63</v>
      </c>
      <c r="N1158">
        <v>24</v>
      </c>
      <c r="O1158">
        <v>2</v>
      </c>
      <c r="P1158">
        <v>3</v>
      </c>
      <c r="S1158">
        <v>1591</v>
      </c>
      <c r="T1158">
        <v>32000</v>
      </c>
      <c r="U1158">
        <v>0.7</v>
      </c>
      <c r="V1158">
        <v>0</v>
      </c>
      <c r="W1158">
        <v>0</v>
      </c>
      <c r="X1158">
        <v>78</v>
      </c>
      <c r="AA1158">
        <v>79</v>
      </c>
      <c r="AO1158" s="3">
        <v>41519</v>
      </c>
      <c r="AP1158" s="3">
        <v>43787</v>
      </c>
      <c r="AQ1158" t="s">
        <v>239</v>
      </c>
      <c r="AR1158" t="s">
        <v>2593</v>
      </c>
    </row>
    <row r="1159" spans="1:44" hidden="1" x14ac:dyDescent="0.3">
      <c r="A1159" t="b">
        <f>AND($H1159="Heat Pump",$K1159&lt;=Summary!$B$3)</f>
        <v>0</v>
      </c>
      <c r="B1159">
        <v>2317503</v>
      </c>
      <c r="C1159" t="s">
        <v>74</v>
      </c>
      <c r="D1159" t="s">
        <v>75</v>
      </c>
      <c r="E1159" t="s">
        <v>2591</v>
      </c>
      <c r="F1159" t="s">
        <v>2594</v>
      </c>
      <c r="H1159" t="s">
        <v>238</v>
      </c>
      <c r="I1159" t="s">
        <v>214</v>
      </c>
      <c r="K1159">
        <v>48</v>
      </c>
      <c r="L1159">
        <v>51</v>
      </c>
      <c r="M1159">
        <v>63</v>
      </c>
      <c r="N1159">
        <v>24</v>
      </c>
      <c r="O1159">
        <v>2</v>
      </c>
      <c r="P1159">
        <v>3</v>
      </c>
      <c r="S1159">
        <v>1591</v>
      </c>
      <c r="T1159">
        <v>36000</v>
      </c>
      <c r="U1159">
        <v>0.7</v>
      </c>
      <c r="V1159">
        <v>224</v>
      </c>
      <c r="X1159">
        <v>78</v>
      </c>
      <c r="AA1159">
        <v>79</v>
      </c>
      <c r="AO1159" s="3">
        <v>41519</v>
      </c>
      <c r="AP1159" s="3">
        <v>43787</v>
      </c>
      <c r="AQ1159" t="s">
        <v>239</v>
      </c>
      <c r="AR1159" t="s">
        <v>2595</v>
      </c>
    </row>
    <row r="1160" spans="1:44" hidden="1" x14ac:dyDescent="0.3">
      <c r="A1160" t="b">
        <f>AND($H1160="Heat Pump",$K1160&lt;=Summary!$B$3)</f>
        <v>0</v>
      </c>
      <c r="B1160">
        <v>2317614</v>
      </c>
      <c r="C1160" t="s">
        <v>74</v>
      </c>
      <c r="D1160" t="s">
        <v>75</v>
      </c>
      <c r="E1160" t="s">
        <v>75</v>
      </c>
      <c r="F1160" t="s">
        <v>2596</v>
      </c>
      <c r="H1160" t="s">
        <v>238</v>
      </c>
      <c r="I1160" t="s">
        <v>218</v>
      </c>
      <c r="K1160">
        <v>48</v>
      </c>
      <c r="L1160">
        <v>51</v>
      </c>
      <c r="M1160">
        <v>52</v>
      </c>
      <c r="N1160">
        <v>24</v>
      </c>
      <c r="O1160">
        <v>3</v>
      </c>
      <c r="T1160">
        <v>36000</v>
      </c>
      <c r="U1160">
        <v>0.66</v>
      </c>
      <c r="V1160">
        <v>0</v>
      </c>
      <c r="W1160">
        <v>0</v>
      </c>
      <c r="X1160">
        <v>78</v>
      </c>
      <c r="AA1160">
        <v>77</v>
      </c>
      <c r="AO1160" s="3">
        <v>41519</v>
      </c>
      <c r="AP1160" s="3">
        <v>43220</v>
      </c>
      <c r="AQ1160" t="s">
        <v>239</v>
      </c>
      <c r="AR1160" t="s">
        <v>2597</v>
      </c>
    </row>
    <row r="1161" spans="1:44" hidden="1" x14ac:dyDescent="0.3">
      <c r="A1161" t="b">
        <f>AND($H1161="Heat Pump",$K1161&lt;=Summary!$B$3)</f>
        <v>0</v>
      </c>
      <c r="B1161">
        <v>2317613</v>
      </c>
      <c r="C1161" t="s">
        <v>74</v>
      </c>
      <c r="D1161" t="s">
        <v>75</v>
      </c>
      <c r="E1161" t="s">
        <v>75</v>
      </c>
      <c r="F1161" t="s">
        <v>2598</v>
      </c>
      <c r="H1161" t="s">
        <v>238</v>
      </c>
      <c r="I1161" t="s">
        <v>214</v>
      </c>
      <c r="K1161">
        <v>48</v>
      </c>
      <c r="L1161">
        <v>51</v>
      </c>
      <c r="M1161">
        <v>52</v>
      </c>
      <c r="N1161">
        <v>24</v>
      </c>
      <c r="O1161">
        <v>3</v>
      </c>
      <c r="T1161">
        <v>40000</v>
      </c>
      <c r="U1161">
        <v>0.66</v>
      </c>
      <c r="V1161">
        <v>224</v>
      </c>
      <c r="X1161">
        <v>78</v>
      </c>
      <c r="AA1161">
        <v>77</v>
      </c>
      <c r="AO1161" s="3">
        <v>41519</v>
      </c>
      <c r="AP1161" s="3">
        <v>43564</v>
      </c>
      <c r="AQ1161" t="s">
        <v>239</v>
      </c>
      <c r="AR1161" t="s">
        <v>2599</v>
      </c>
    </row>
    <row r="1162" spans="1:44" hidden="1" x14ac:dyDescent="0.3">
      <c r="A1162" t="b">
        <f>AND($H1162="Heat Pump",$K1162&lt;=Summary!$B$3)</f>
        <v>1</v>
      </c>
      <c r="B1162">
        <v>2358392</v>
      </c>
      <c r="C1162" t="s">
        <v>74</v>
      </c>
      <c r="D1162" t="s">
        <v>75</v>
      </c>
      <c r="E1162" t="s">
        <v>79</v>
      </c>
      <c r="F1162" t="s">
        <v>79</v>
      </c>
      <c r="H1162" t="s">
        <v>224</v>
      </c>
      <c r="I1162" t="s">
        <v>225</v>
      </c>
      <c r="K1162">
        <v>36</v>
      </c>
      <c r="L1162">
        <v>45</v>
      </c>
      <c r="N1162">
        <v>16</v>
      </c>
      <c r="Q1162">
        <v>4.5</v>
      </c>
      <c r="R1162">
        <v>240</v>
      </c>
      <c r="T1162">
        <v>0</v>
      </c>
      <c r="U1162">
        <v>3.5</v>
      </c>
      <c r="X1162">
        <v>60</v>
      </c>
      <c r="AA1162">
        <v>430</v>
      </c>
      <c r="AO1162" s="3">
        <v>43951</v>
      </c>
      <c r="AP1162" s="3">
        <v>44029</v>
      </c>
      <c r="AQ1162" t="s">
        <v>239</v>
      </c>
      <c r="AR1162" t="s">
        <v>2600</v>
      </c>
    </row>
    <row r="1163" spans="1:44" hidden="1" x14ac:dyDescent="0.3">
      <c r="A1163" t="b">
        <f>AND($H1163="Heat Pump",$K1163&lt;=Summary!$B$3)</f>
        <v>1</v>
      </c>
      <c r="B1163">
        <v>2366858</v>
      </c>
      <c r="C1163" t="s">
        <v>74</v>
      </c>
      <c r="D1163" t="s">
        <v>75</v>
      </c>
      <c r="E1163" t="s">
        <v>1960</v>
      </c>
      <c r="F1163" t="s">
        <v>2601</v>
      </c>
      <c r="H1163" t="s">
        <v>224</v>
      </c>
      <c r="I1163" t="s">
        <v>225</v>
      </c>
      <c r="K1163">
        <v>36</v>
      </c>
      <c r="L1163">
        <v>45</v>
      </c>
      <c r="N1163">
        <v>16</v>
      </c>
      <c r="Q1163">
        <v>4.5</v>
      </c>
      <c r="R1163">
        <v>240</v>
      </c>
      <c r="T1163">
        <v>0</v>
      </c>
      <c r="U1163">
        <v>3.5</v>
      </c>
      <c r="X1163">
        <v>60</v>
      </c>
      <c r="AA1163">
        <v>430</v>
      </c>
      <c r="AO1163" s="3">
        <v>44136</v>
      </c>
      <c r="AP1163" s="3">
        <v>44110</v>
      </c>
      <c r="AQ1163" t="s">
        <v>239</v>
      </c>
      <c r="AR1163" t="s">
        <v>2602</v>
      </c>
    </row>
    <row r="1164" spans="1:44" hidden="1" x14ac:dyDescent="0.3">
      <c r="A1164" t="b">
        <f>AND($H1164="Heat Pump",$K1164&lt;=Summary!$B$3)</f>
        <v>1</v>
      </c>
      <c r="B1164">
        <v>2358391</v>
      </c>
      <c r="C1164" t="s">
        <v>74</v>
      </c>
      <c r="D1164" t="s">
        <v>75</v>
      </c>
      <c r="E1164" t="s">
        <v>80</v>
      </c>
      <c r="F1164" t="s">
        <v>80</v>
      </c>
      <c r="H1164" t="s">
        <v>224</v>
      </c>
      <c r="I1164" t="s">
        <v>225</v>
      </c>
      <c r="K1164">
        <v>45</v>
      </c>
      <c r="L1164">
        <v>44.8</v>
      </c>
      <c r="N1164">
        <v>18</v>
      </c>
      <c r="Q1164">
        <v>4.5</v>
      </c>
      <c r="R1164">
        <v>240</v>
      </c>
      <c r="T1164">
        <v>0</v>
      </c>
      <c r="U1164">
        <v>3.5</v>
      </c>
      <c r="X1164">
        <v>67</v>
      </c>
      <c r="AA1164">
        <v>400</v>
      </c>
      <c r="AO1164" s="3">
        <v>43951</v>
      </c>
      <c r="AP1164" s="3">
        <v>44029</v>
      </c>
      <c r="AQ1164" t="s">
        <v>239</v>
      </c>
      <c r="AR1164" t="s">
        <v>2603</v>
      </c>
    </row>
    <row r="1165" spans="1:44" hidden="1" x14ac:dyDescent="0.3">
      <c r="A1165" t="b">
        <f>AND($H1165="Heat Pump",$K1165&lt;=Summary!$B$3)</f>
        <v>1</v>
      </c>
      <c r="B1165">
        <v>2366856</v>
      </c>
      <c r="C1165" t="s">
        <v>74</v>
      </c>
      <c r="D1165" t="s">
        <v>75</v>
      </c>
      <c r="E1165" t="s">
        <v>1960</v>
      </c>
      <c r="F1165" t="s">
        <v>2604</v>
      </c>
      <c r="H1165" t="s">
        <v>224</v>
      </c>
      <c r="I1165" t="s">
        <v>225</v>
      </c>
      <c r="K1165">
        <v>45</v>
      </c>
      <c r="L1165">
        <v>44.8</v>
      </c>
      <c r="N1165">
        <v>18</v>
      </c>
      <c r="Q1165">
        <v>4.5</v>
      </c>
      <c r="R1165">
        <v>240</v>
      </c>
      <c r="T1165">
        <v>0</v>
      </c>
      <c r="U1165">
        <v>3.5</v>
      </c>
      <c r="X1165">
        <v>67</v>
      </c>
      <c r="AA1165">
        <v>400</v>
      </c>
      <c r="AO1165" s="3">
        <v>44136</v>
      </c>
      <c r="AP1165" s="3">
        <v>44110</v>
      </c>
      <c r="AQ1165" t="s">
        <v>239</v>
      </c>
      <c r="AR1165" t="s">
        <v>2605</v>
      </c>
    </row>
    <row r="1166" spans="1:44" hidden="1" x14ac:dyDescent="0.3">
      <c r="A1166" t="b">
        <f>AND($H1166="Heat Pump",$K1166&lt;=Summary!$B$3)</f>
        <v>1</v>
      </c>
      <c r="B1166">
        <v>2324449</v>
      </c>
      <c r="C1166" t="s">
        <v>74</v>
      </c>
      <c r="D1166" t="s">
        <v>75</v>
      </c>
      <c r="E1166" t="s">
        <v>1960</v>
      </c>
      <c r="F1166" t="s">
        <v>2606</v>
      </c>
      <c r="H1166" t="s">
        <v>224</v>
      </c>
      <c r="I1166" t="s">
        <v>225</v>
      </c>
      <c r="K1166">
        <v>45</v>
      </c>
      <c r="L1166">
        <v>61</v>
      </c>
      <c r="N1166">
        <v>22.2</v>
      </c>
      <c r="Q1166">
        <v>5</v>
      </c>
      <c r="R1166">
        <v>240</v>
      </c>
      <c r="S1166">
        <v>928</v>
      </c>
      <c r="T1166">
        <v>0</v>
      </c>
      <c r="U1166">
        <v>3.5</v>
      </c>
      <c r="X1166">
        <v>67</v>
      </c>
      <c r="AA1166">
        <v>100</v>
      </c>
      <c r="AO1166" s="3">
        <v>43336</v>
      </c>
      <c r="AP1166" s="3">
        <v>43329</v>
      </c>
      <c r="AQ1166" t="s">
        <v>239</v>
      </c>
      <c r="AR1166" t="s">
        <v>2607</v>
      </c>
    </row>
    <row r="1167" spans="1:44" hidden="1" x14ac:dyDescent="0.3">
      <c r="A1167" t="b">
        <f>AND($H1167="Heat Pump",$K1167&lt;=Summary!$B$3)</f>
        <v>1</v>
      </c>
      <c r="B1167">
        <v>2366860</v>
      </c>
      <c r="C1167" t="s">
        <v>74</v>
      </c>
      <c r="D1167" t="s">
        <v>75</v>
      </c>
      <c r="E1167" t="s">
        <v>1960</v>
      </c>
      <c r="F1167" t="s">
        <v>2606</v>
      </c>
      <c r="H1167" t="s">
        <v>224</v>
      </c>
      <c r="I1167" t="s">
        <v>225</v>
      </c>
      <c r="K1167">
        <v>45</v>
      </c>
      <c r="L1167">
        <v>61</v>
      </c>
      <c r="N1167">
        <v>22.2</v>
      </c>
      <c r="Q1167">
        <v>5</v>
      </c>
      <c r="R1167">
        <v>240</v>
      </c>
      <c r="S1167">
        <v>928</v>
      </c>
      <c r="T1167">
        <v>0</v>
      </c>
      <c r="U1167">
        <v>3.5</v>
      </c>
      <c r="X1167">
        <v>67</v>
      </c>
      <c r="AA1167">
        <v>100</v>
      </c>
      <c r="AO1167" s="3">
        <v>43336</v>
      </c>
      <c r="AP1167" s="3">
        <v>44110</v>
      </c>
      <c r="AQ1167" t="s">
        <v>239</v>
      </c>
      <c r="AR1167" t="s">
        <v>2608</v>
      </c>
    </row>
    <row r="1168" spans="1:44" hidden="1" x14ac:dyDescent="0.3">
      <c r="A1168" t="b">
        <f>AND($H1168="Heat Pump",$K1168&lt;=Summary!$B$3)</f>
        <v>1</v>
      </c>
      <c r="B1168">
        <v>2324447</v>
      </c>
      <c r="C1168" t="s">
        <v>74</v>
      </c>
      <c r="D1168" t="s">
        <v>75</v>
      </c>
      <c r="E1168" t="s">
        <v>1960</v>
      </c>
      <c r="F1168" t="s">
        <v>2609</v>
      </c>
      <c r="H1168" t="s">
        <v>224</v>
      </c>
      <c r="I1168" t="s">
        <v>225</v>
      </c>
      <c r="K1168">
        <v>45</v>
      </c>
      <c r="L1168">
        <v>61</v>
      </c>
      <c r="N1168">
        <v>22.2</v>
      </c>
      <c r="Q1168">
        <v>5</v>
      </c>
      <c r="R1168">
        <v>240</v>
      </c>
      <c r="S1168">
        <v>928</v>
      </c>
      <c r="T1168">
        <v>0</v>
      </c>
      <c r="U1168">
        <v>3.5</v>
      </c>
      <c r="X1168">
        <v>67</v>
      </c>
      <c r="AA1168">
        <v>100</v>
      </c>
      <c r="AO1168" s="3">
        <v>43336</v>
      </c>
      <c r="AP1168" s="3">
        <v>43329</v>
      </c>
      <c r="AQ1168" t="s">
        <v>239</v>
      </c>
      <c r="AR1168" t="s">
        <v>2610</v>
      </c>
    </row>
    <row r="1169" spans="1:44" hidden="1" x14ac:dyDescent="0.3">
      <c r="A1169" t="b">
        <f>AND($H1169="Heat Pump",$K1169&lt;=Summary!$B$3)</f>
        <v>0</v>
      </c>
      <c r="B1169">
        <v>2358337</v>
      </c>
      <c r="C1169" t="s">
        <v>74</v>
      </c>
      <c r="D1169" t="s">
        <v>75</v>
      </c>
      <c r="E1169" t="s">
        <v>76</v>
      </c>
      <c r="F1169" t="s">
        <v>76</v>
      </c>
      <c r="H1169" t="s">
        <v>224</v>
      </c>
      <c r="I1169" t="s">
        <v>225</v>
      </c>
      <c r="K1169">
        <v>59</v>
      </c>
      <c r="L1169">
        <v>47.2</v>
      </c>
      <c r="N1169">
        <v>20</v>
      </c>
      <c r="Q1169">
        <v>4.5</v>
      </c>
      <c r="R1169">
        <v>240</v>
      </c>
      <c r="T1169">
        <v>0</v>
      </c>
      <c r="U1169">
        <v>3.5</v>
      </c>
      <c r="X1169">
        <v>75</v>
      </c>
      <c r="AA1169">
        <v>409</v>
      </c>
      <c r="AO1169" s="3">
        <v>43951</v>
      </c>
      <c r="AP1169" s="3">
        <v>44029</v>
      </c>
      <c r="AQ1169" t="s">
        <v>239</v>
      </c>
      <c r="AR1169" t="s">
        <v>2611</v>
      </c>
    </row>
    <row r="1170" spans="1:44" hidden="1" x14ac:dyDescent="0.3">
      <c r="A1170" t="b">
        <f>AND($H1170="Heat Pump",$K1170&lt;=Summary!$B$3)</f>
        <v>0</v>
      </c>
      <c r="B1170">
        <v>2368661</v>
      </c>
      <c r="C1170" t="s">
        <v>74</v>
      </c>
      <c r="D1170" t="s">
        <v>75</v>
      </c>
      <c r="E1170" t="s">
        <v>1960</v>
      </c>
      <c r="F1170" t="s">
        <v>2612</v>
      </c>
      <c r="H1170" t="s">
        <v>224</v>
      </c>
      <c r="I1170" t="s">
        <v>225</v>
      </c>
      <c r="K1170">
        <v>59</v>
      </c>
      <c r="L1170">
        <v>47.2</v>
      </c>
      <c r="N1170">
        <v>20</v>
      </c>
      <c r="Q1170">
        <v>4.5</v>
      </c>
      <c r="R1170">
        <v>240</v>
      </c>
      <c r="T1170">
        <v>0</v>
      </c>
      <c r="U1170">
        <v>3.5</v>
      </c>
      <c r="X1170">
        <v>75</v>
      </c>
      <c r="AA1170">
        <v>409</v>
      </c>
      <c r="AO1170" s="3">
        <v>44136</v>
      </c>
      <c r="AP1170" s="3">
        <v>44127</v>
      </c>
      <c r="AQ1170" t="s">
        <v>239</v>
      </c>
      <c r="AR1170" t="s">
        <v>2613</v>
      </c>
    </row>
    <row r="1171" spans="1:44" hidden="1" x14ac:dyDescent="0.3">
      <c r="A1171" t="b">
        <f>AND($H1171="Heat Pump",$K1171&lt;=Summary!$B$3)</f>
        <v>0</v>
      </c>
      <c r="B1171">
        <v>2324448</v>
      </c>
      <c r="C1171" t="s">
        <v>74</v>
      </c>
      <c r="D1171" t="s">
        <v>75</v>
      </c>
      <c r="E1171" t="s">
        <v>1960</v>
      </c>
      <c r="F1171" t="s">
        <v>2614</v>
      </c>
      <c r="H1171" t="s">
        <v>224</v>
      </c>
      <c r="I1171" t="s">
        <v>225</v>
      </c>
      <c r="K1171">
        <v>59</v>
      </c>
      <c r="L1171">
        <v>64</v>
      </c>
      <c r="N1171">
        <v>24.2</v>
      </c>
      <c r="Q1171">
        <v>5</v>
      </c>
      <c r="R1171">
        <v>240</v>
      </c>
      <c r="S1171">
        <v>1341</v>
      </c>
      <c r="T1171">
        <v>0</v>
      </c>
      <c r="U1171">
        <v>3.7</v>
      </c>
      <c r="X1171">
        <v>75</v>
      </c>
      <c r="AA1171">
        <v>100</v>
      </c>
      <c r="AO1171" s="3">
        <v>43336</v>
      </c>
      <c r="AP1171" s="3">
        <v>43329</v>
      </c>
      <c r="AQ1171" t="s">
        <v>239</v>
      </c>
      <c r="AR1171" t="s">
        <v>2615</v>
      </c>
    </row>
    <row r="1172" spans="1:44" hidden="1" x14ac:dyDescent="0.3">
      <c r="A1172" t="b">
        <f>AND($H1172="Heat Pump",$K1172&lt;=Summary!$B$3)</f>
        <v>0</v>
      </c>
      <c r="B1172">
        <v>2358810</v>
      </c>
      <c r="C1172" t="s">
        <v>74</v>
      </c>
      <c r="D1172" t="s">
        <v>75</v>
      </c>
      <c r="E1172" t="s">
        <v>81</v>
      </c>
      <c r="F1172" t="s">
        <v>81</v>
      </c>
      <c r="H1172" t="s">
        <v>224</v>
      </c>
      <c r="I1172" t="s">
        <v>225</v>
      </c>
      <c r="K1172">
        <v>72</v>
      </c>
      <c r="L1172">
        <v>57.4</v>
      </c>
      <c r="N1172">
        <v>20</v>
      </c>
      <c r="Q1172">
        <v>4.5</v>
      </c>
      <c r="R1172">
        <v>240</v>
      </c>
      <c r="T1172">
        <v>0</v>
      </c>
      <c r="U1172">
        <v>3.5</v>
      </c>
      <c r="X1172">
        <v>87</v>
      </c>
      <c r="AA1172">
        <v>398</v>
      </c>
      <c r="AO1172" s="3">
        <v>43951</v>
      </c>
      <c r="AP1172" s="3">
        <v>44029</v>
      </c>
      <c r="AQ1172" t="s">
        <v>239</v>
      </c>
      <c r="AR1172" t="s">
        <v>2616</v>
      </c>
    </row>
    <row r="1173" spans="1:44" hidden="1" x14ac:dyDescent="0.3">
      <c r="A1173" t="b">
        <f>AND($H1173="Heat Pump",$K1173&lt;=Summary!$B$3)</f>
        <v>0</v>
      </c>
      <c r="B1173">
        <v>2366524</v>
      </c>
      <c r="C1173" t="s">
        <v>74</v>
      </c>
      <c r="D1173" t="s">
        <v>75</v>
      </c>
      <c r="E1173" t="s">
        <v>1960</v>
      </c>
      <c r="F1173" t="s">
        <v>2617</v>
      </c>
      <c r="H1173" t="s">
        <v>224</v>
      </c>
      <c r="I1173" t="s">
        <v>225</v>
      </c>
      <c r="K1173">
        <v>72</v>
      </c>
      <c r="L1173">
        <v>57.4</v>
      </c>
      <c r="N1173">
        <v>20</v>
      </c>
      <c r="Q1173">
        <v>4.5</v>
      </c>
      <c r="R1173">
        <v>240</v>
      </c>
      <c r="T1173">
        <v>0</v>
      </c>
      <c r="U1173">
        <v>3.5</v>
      </c>
      <c r="X1173">
        <v>87</v>
      </c>
      <c r="AA1173">
        <v>398</v>
      </c>
      <c r="AO1173" s="3">
        <v>44136</v>
      </c>
      <c r="AP1173" s="3">
        <v>44104</v>
      </c>
      <c r="AQ1173" t="s">
        <v>239</v>
      </c>
      <c r="AR1173" t="s">
        <v>2618</v>
      </c>
    </row>
    <row r="1174" spans="1:44" hidden="1" x14ac:dyDescent="0.3">
      <c r="A1174" t="b">
        <f>AND($H1174="Heat Pump",$K1174&lt;=Summary!$B$3)</f>
        <v>0</v>
      </c>
      <c r="B1174">
        <v>2324267</v>
      </c>
      <c r="C1174" t="s">
        <v>74</v>
      </c>
      <c r="D1174" t="s">
        <v>75</v>
      </c>
      <c r="E1174" t="s">
        <v>1960</v>
      </c>
      <c r="F1174" t="s">
        <v>2619</v>
      </c>
      <c r="H1174" t="s">
        <v>224</v>
      </c>
      <c r="I1174" t="s">
        <v>225</v>
      </c>
      <c r="K1174">
        <v>72</v>
      </c>
      <c r="L1174">
        <v>74</v>
      </c>
      <c r="N1174">
        <v>24.2</v>
      </c>
      <c r="Q1174">
        <v>5</v>
      </c>
      <c r="R1174">
        <v>240</v>
      </c>
      <c r="S1174">
        <v>1341</v>
      </c>
      <c r="T1174">
        <v>0</v>
      </c>
      <c r="U1174">
        <v>3.7</v>
      </c>
      <c r="X1174">
        <v>89</v>
      </c>
      <c r="AA1174">
        <v>100</v>
      </c>
      <c r="AO1174" s="3">
        <v>43336</v>
      </c>
      <c r="AP1174" s="3">
        <v>44104</v>
      </c>
      <c r="AQ1174" t="s">
        <v>239</v>
      </c>
      <c r="AR1174" t="s">
        <v>2620</v>
      </c>
    </row>
    <row r="1175" spans="1:44" hidden="1" x14ac:dyDescent="0.3">
      <c r="A1175" t="b">
        <f>AND($H1175="Heat Pump",$K1175&lt;=Summary!$B$3)</f>
        <v>0</v>
      </c>
      <c r="B1175">
        <v>2358353</v>
      </c>
      <c r="C1175" t="s">
        <v>74</v>
      </c>
      <c r="D1175" t="s">
        <v>75</v>
      </c>
      <c r="E1175" t="s">
        <v>2621</v>
      </c>
      <c r="F1175" t="s">
        <v>2621</v>
      </c>
      <c r="H1175" t="s">
        <v>238</v>
      </c>
      <c r="I1175" t="s">
        <v>214</v>
      </c>
      <c r="K1175">
        <v>38</v>
      </c>
      <c r="L1175">
        <v>59.1</v>
      </c>
      <c r="M1175">
        <v>65.3</v>
      </c>
      <c r="N1175">
        <v>16</v>
      </c>
      <c r="O1175">
        <v>3</v>
      </c>
      <c r="P1175">
        <v>4</v>
      </c>
      <c r="T1175">
        <v>38000</v>
      </c>
      <c r="U1175">
        <v>0.64</v>
      </c>
      <c r="V1175">
        <v>173</v>
      </c>
      <c r="X1175">
        <v>67</v>
      </c>
      <c r="AA1175">
        <v>75</v>
      </c>
      <c r="AO1175" s="3">
        <v>43913</v>
      </c>
      <c r="AP1175" s="3">
        <v>43943</v>
      </c>
      <c r="AQ1175" t="s">
        <v>239</v>
      </c>
      <c r="AR1175" t="s">
        <v>2622</v>
      </c>
    </row>
    <row r="1176" spans="1:44" hidden="1" x14ac:dyDescent="0.3">
      <c r="A1176" t="b">
        <f>AND($H1176="Heat Pump",$K1176&lt;=Summary!$B$3)</f>
        <v>0</v>
      </c>
      <c r="B1176">
        <v>2358361</v>
      </c>
      <c r="C1176" t="s">
        <v>74</v>
      </c>
      <c r="D1176" t="s">
        <v>75</v>
      </c>
      <c r="E1176" t="s">
        <v>2623</v>
      </c>
      <c r="F1176" t="s">
        <v>2623</v>
      </c>
      <c r="H1176" t="s">
        <v>238</v>
      </c>
      <c r="I1176" t="s">
        <v>214</v>
      </c>
      <c r="K1176">
        <v>48</v>
      </c>
      <c r="L1176">
        <v>58.3</v>
      </c>
      <c r="M1176">
        <v>64.3</v>
      </c>
      <c r="N1176">
        <v>18</v>
      </c>
      <c r="O1176">
        <v>3</v>
      </c>
      <c r="P1176">
        <v>4</v>
      </c>
      <c r="T1176">
        <v>38000</v>
      </c>
      <c r="U1176">
        <v>0.68</v>
      </c>
      <c r="V1176">
        <v>249</v>
      </c>
      <c r="X1176">
        <v>86</v>
      </c>
      <c r="AA1176">
        <v>78</v>
      </c>
      <c r="AO1176" s="3">
        <v>43913</v>
      </c>
      <c r="AP1176" s="3">
        <v>43943</v>
      </c>
      <c r="AQ1176" t="s">
        <v>239</v>
      </c>
      <c r="AR1176" t="s">
        <v>2624</v>
      </c>
    </row>
    <row r="1177" spans="1:44" x14ac:dyDescent="0.3">
      <c r="A1177" t="b">
        <f>AND($H1177="Heat Pump",$K1177&lt;=Summary!$B$3)</f>
        <v>1</v>
      </c>
      <c r="B1177">
        <v>2358456</v>
      </c>
      <c r="C1177" t="s">
        <v>74</v>
      </c>
      <c r="D1177" t="s">
        <v>75</v>
      </c>
      <c r="E1177" t="s">
        <v>84</v>
      </c>
      <c r="F1177" t="s">
        <v>84</v>
      </c>
      <c r="H1177" t="s">
        <v>224</v>
      </c>
      <c r="I1177" t="s">
        <v>225</v>
      </c>
      <c r="K1177">
        <v>36</v>
      </c>
      <c r="L1177">
        <v>45</v>
      </c>
      <c r="N1177">
        <v>16</v>
      </c>
      <c r="Q1177">
        <v>2.2999999999999998</v>
      </c>
      <c r="R1177">
        <v>240</v>
      </c>
      <c r="T1177">
        <v>0</v>
      </c>
      <c r="U1177">
        <v>3.45</v>
      </c>
      <c r="X1177">
        <v>46</v>
      </c>
      <c r="AA1177">
        <v>432</v>
      </c>
      <c r="AO1177" s="3">
        <v>43951</v>
      </c>
      <c r="AP1177" s="3">
        <v>44029</v>
      </c>
      <c r="AQ1177" t="s">
        <v>239</v>
      </c>
      <c r="AR1177" t="s">
        <v>2625</v>
      </c>
    </row>
    <row r="1178" spans="1:44" hidden="1" x14ac:dyDescent="0.3">
      <c r="A1178" t="b">
        <f>AND($H1178="Heat Pump",$K1178&lt;=Summary!$B$3)</f>
        <v>1</v>
      </c>
      <c r="B1178">
        <v>2358405</v>
      </c>
      <c r="C1178" t="s">
        <v>74</v>
      </c>
      <c r="D1178" t="s">
        <v>75</v>
      </c>
      <c r="E1178" t="s">
        <v>96</v>
      </c>
      <c r="F1178" t="s">
        <v>96</v>
      </c>
      <c r="H1178" t="s">
        <v>224</v>
      </c>
      <c r="I1178" t="s">
        <v>225</v>
      </c>
      <c r="K1178">
        <v>36</v>
      </c>
      <c r="L1178">
        <v>45</v>
      </c>
      <c r="N1178">
        <v>16</v>
      </c>
      <c r="Q1178">
        <v>4.5</v>
      </c>
      <c r="R1178">
        <v>240</v>
      </c>
      <c r="T1178">
        <v>0</v>
      </c>
      <c r="U1178">
        <v>3.75</v>
      </c>
      <c r="X1178">
        <v>60</v>
      </c>
      <c r="AA1178">
        <v>434</v>
      </c>
      <c r="AO1178" s="3">
        <v>43951</v>
      </c>
      <c r="AP1178" s="3">
        <v>44029</v>
      </c>
      <c r="AQ1178" t="s">
        <v>239</v>
      </c>
      <c r="AR1178" t="s">
        <v>2626</v>
      </c>
    </row>
    <row r="1179" spans="1:44" hidden="1" x14ac:dyDescent="0.3">
      <c r="A1179" t="b">
        <f>AND($H1179="Heat Pump",$K1179&lt;=Summary!$B$3)</f>
        <v>1</v>
      </c>
      <c r="B1179">
        <v>2358408</v>
      </c>
      <c r="C1179" t="s">
        <v>74</v>
      </c>
      <c r="D1179" t="s">
        <v>75</v>
      </c>
      <c r="E1179" t="s">
        <v>82</v>
      </c>
      <c r="F1179" t="s">
        <v>82</v>
      </c>
      <c r="H1179" t="s">
        <v>224</v>
      </c>
      <c r="I1179" t="s">
        <v>225</v>
      </c>
      <c r="K1179">
        <v>36</v>
      </c>
      <c r="L1179">
        <v>45</v>
      </c>
      <c r="N1179">
        <v>16</v>
      </c>
      <c r="Q1179">
        <v>4.5</v>
      </c>
      <c r="R1179">
        <v>240</v>
      </c>
      <c r="T1179">
        <v>0</v>
      </c>
      <c r="U1179">
        <v>3.75</v>
      </c>
      <c r="X1179">
        <v>60</v>
      </c>
      <c r="AA1179">
        <v>434</v>
      </c>
      <c r="AO1179" s="3">
        <v>43951</v>
      </c>
      <c r="AP1179" s="3">
        <v>44029</v>
      </c>
      <c r="AQ1179" t="s">
        <v>239</v>
      </c>
      <c r="AR1179" t="s">
        <v>2627</v>
      </c>
    </row>
    <row r="1180" spans="1:44" hidden="1" x14ac:dyDescent="0.3">
      <c r="A1180" t="b">
        <f>AND($H1180="Heat Pump",$K1180&lt;=Summary!$B$3)</f>
        <v>1</v>
      </c>
      <c r="B1180">
        <v>2317474</v>
      </c>
      <c r="C1180" t="s">
        <v>74</v>
      </c>
      <c r="D1180" t="s">
        <v>75</v>
      </c>
      <c r="E1180" t="s">
        <v>2628</v>
      </c>
      <c r="F1180" t="s">
        <v>2628</v>
      </c>
      <c r="H1180" t="s">
        <v>224</v>
      </c>
      <c r="I1180" t="s">
        <v>225</v>
      </c>
      <c r="K1180">
        <v>45</v>
      </c>
      <c r="L1180">
        <v>61</v>
      </c>
      <c r="N1180">
        <v>22</v>
      </c>
      <c r="Q1180">
        <v>5</v>
      </c>
      <c r="R1180">
        <v>240</v>
      </c>
      <c r="S1180">
        <v>14</v>
      </c>
      <c r="T1180">
        <v>0</v>
      </c>
      <c r="U1180">
        <v>3.55</v>
      </c>
      <c r="X1180">
        <v>67</v>
      </c>
      <c r="AA1180">
        <v>436</v>
      </c>
      <c r="AO1180" s="3">
        <v>43009</v>
      </c>
      <c r="AP1180" s="3">
        <v>44029</v>
      </c>
      <c r="AQ1180" t="s">
        <v>239</v>
      </c>
      <c r="AR1180" t="s">
        <v>2629</v>
      </c>
    </row>
    <row r="1181" spans="1:44" hidden="1" x14ac:dyDescent="0.3">
      <c r="A1181" t="b">
        <f>AND($H1181="Heat Pump",$K1181&lt;=Summary!$B$3)</f>
        <v>1</v>
      </c>
      <c r="B1181">
        <v>2317480</v>
      </c>
      <c r="C1181" t="s">
        <v>74</v>
      </c>
      <c r="D1181" t="s">
        <v>75</v>
      </c>
      <c r="E1181" t="s">
        <v>2630</v>
      </c>
      <c r="F1181" t="s">
        <v>2630</v>
      </c>
      <c r="H1181" t="s">
        <v>224</v>
      </c>
      <c r="I1181" t="s">
        <v>225</v>
      </c>
      <c r="K1181">
        <v>45</v>
      </c>
      <c r="L1181">
        <v>61</v>
      </c>
      <c r="N1181">
        <v>22</v>
      </c>
      <c r="Q1181">
        <v>5</v>
      </c>
      <c r="R1181">
        <v>240</v>
      </c>
      <c r="S1181">
        <v>1</v>
      </c>
      <c r="T1181">
        <v>0</v>
      </c>
      <c r="U1181">
        <v>3.55</v>
      </c>
      <c r="X1181">
        <v>67</v>
      </c>
      <c r="AA1181">
        <v>100</v>
      </c>
      <c r="AO1181" s="3">
        <v>43038</v>
      </c>
      <c r="AP1181" s="3">
        <v>44029</v>
      </c>
      <c r="AQ1181" t="s">
        <v>239</v>
      </c>
      <c r="AR1181" t="s">
        <v>2631</v>
      </c>
    </row>
    <row r="1182" spans="1:44" hidden="1" x14ac:dyDescent="0.3">
      <c r="A1182" t="b">
        <f>AND($H1182="Heat Pump",$K1182&lt;=Summary!$B$3)</f>
        <v>1</v>
      </c>
      <c r="B1182">
        <v>2358455</v>
      </c>
      <c r="C1182" t="s">
        <v>74</v>
      </c>
      <c r="D1182" t="s">
        <v>75</v>
      </c>
      <c r="E1182" t="s">
        <v>86</v>
      </c>
      <c r="F1182" t="s">
        <v>86</v>
      </c>
      <c r="H1182" t="s">
        <v>224</v>
      </c>
      <c r="I1182" t="s">
        <v>225</v>
      </c>
      <c r="K1182">
        <v>45</v>
      </c>
      <c r="L1182">
        <v>44.8</v>
      </c>
      <c r="N1182">
        <v>18</v>
      </c>
      <c r="Q1182">
        <v>2.2999999999999998</v>
      </c>
      <c r="R1182">
        <v>240</v>
      </c>
      <c r="T1182">
        <v>0</v>
      </c>
      <c r="U1182">
        <v>3.75</v>
      </c>
      <c r="X1182">
        <v>52</v>
      </c>
      <c r="AA1182">
        <v>423</v>
      </c>
      <c r="AO1182" s="3">
        <v>43951</v>
      </c>
      <c r="AP1182" s="3">
        <v>44029</v>
      </c>
      <c r="AQ1182" t="s">
        <v>239</v>
      </c>
      <c r="AR1182" t="s">
        <v>2632</v>
      </c>
    </row>
    <row r="1183" spans="1:44" hidden="1" x14ac:dyDescent="0.3">
      <c r="A1183" t="b">
        <f>AND($H1183="Heat Pump",$K1183&lt;=Summary!$B$3)</f>
        <v>1</v>
      </c>
      <c r="B1183">
        <v>2358332</v>
      </c>
      <c r="C1183" t="s">
        <v>74</v>
      </c>
      <c r="D1183" t="s">
        <v>75</v>
      </c>
      <c r="E1183" t="s">
        <v>99</v>
      </c>
      <c r="F1183" t="s">
        <v>99</v>
      </c>
      <c r="H1183" t="s">
        <v>224</v>
      </c>
      <c r="I1183" t="s">
        <v>225</v>
      </c>
      <c r="K1183">
        <v>45</v>
      </c>
      <c r="L1183">
        <v>44.8</v>
      </c>
      <c r="N1183">
        <v>18</v>
      </c>
      <c r="Q1183">
        <v>4.5</v>
      </c>
      <c r="R1183">
        <v>240</v>
      </c>
      <c r="T1183">
        <v>0</v>
      </c>
      <c r="U1183">
        <v>3.75</v>
      </c>
      <c r="X1183">
        <v>67</v>
      </c>
      <c r="AA1183">
        <v>430</v>
      </c>
      <c r="AO1183" s="3">
        <v>43951</v>
      </c>
      <c r="AP1183" s="3">
        <v>44029</v>
      </c>
      <c r="AQ1183" t="s">
        <v>239</v>
      </c>
      <c r="AR1183" t="s">
        <v>2633</v>
      </c>
    </row>
    <row r="1184" spans="1:44" hidden="1" x14ac:dyDescent="0.3">
      <c r="A1184" t="b">
        <f>AND($H1184="Heat Pump",$K1184&lt;=Summary!$B$3)</f>
        <v>1</v>
      </c>
      <c r="B1184">
        <v>2358336</v>
      </c>
      <c r="C1184" t="s">
        <v>74</v>
      </c>
      <c r="D1184" t="s">
        <v>75</v>
      </c>
      <c r="E1184" t="s">
        <v>77</v>
      </c>
      <c r="F1184" t="s">
        <v>77</v>
      </c>
      <c r="H1184" t="s">
        <v>224</v>
      </c>
      <c r="I1184" t="s">
        <v>225</v>
      </c>
      <c r="K1184">
        <v>45</v>
      </c>
      <c r="L1184">
        <v>44.8</v>
      </c>
      <c r="N1184">
        <v>18</v>
      </c>
      <c r="Q1184">
        <v>4.5</v>
      </c>
      <c r="R1184">
        <v>240</v>
      </c>
      <c r="T1184">
        <v>0</v>
      </c>
      <c r="U1184">
        <v>3.75</v>
      </c>
      <c r="X1184">
        <v>67</v>
      </c>
      <c r="AA1184">
        <v>430</v>
      </c>
      <c r="AO1184" s="3">
        <v>43951</v>
      </c>
      <c r="AP1184" s="3">
        <v>44029</v>
      </c>
      <c r="AQ1184" t="s">
        <v>239</v>
      </c>
      <c r="AR1184" t="s">
        <v>2634</v>
      </c>
    </row>
    <row r="1185" spans="1:44" hidden="1" x14ac:dyDescent="0.3">
      <c r="A1185" t="b">
        <f>AND($H1185="Heat Pump",$K1185&lt;=Summary!$B$3)</f>
        <v>0</v>
      </c>
      <c r="B1185">
        <v>2317491</v>
      </c>
      <c r="C1185" t="s">
        <v>74</v>
      </c>
      <c r="D1185" t="s">
        <v>75</v>
      </c>
      <c r="E1185" t="s">
        <v>2635</v>
      </c>
      <c r="F1185" t="s">
        <v>2635</v>
      </c>
      <c r="H1185" t="s">
        <v>224</v>
      </c>
      <c r="I1185" t="s">
        <v>225</v>
      </c>
      <c r="K1185">
        <v>59</v>
      </c>
      <c r="L1185">
        <v>64</v>
      </c>
      <c r="N1185">
        <v>24</v>
      </c>
      <c r="Q1185">
        <v>2.2999999999999998</v>
      </c>
      <c r="R1185">
        <v>240</v>
      </c>
      <c r="T1185">
        <v>0</v>
      </c>
      <c r="U1185">
        <v>3.55</v>
      </c>
      <c r="X1185">
        <v>53</v>
      </c>
      <c r="AA1185">
        <v>100</v>
      </c>
      <c r="AO1185" s="3">
        <v>43009</v>
      </c>
      <c r="AP1185" s="3">
        <v>44029</v>
      </c>
      <c r="AQ1185" t="s">
        <v>239</v>
      </c>
      <c r="AR1185" t="s">
        <v>2636</v>
      </c>
    </row>
    <row r="1186" spans="1:44" hidden="1" x14ac:dyDescent="0.3">
      <c r="A1186" t="b">
        <f>AND($H1186="Heat Pump",$K1186&lt;=Summary!$B$3)</f>
        <v>0</v>
      </c>
      <c r="B1186">
        <v>2317549</v>
      </c>
      <c r="C1186" t="s">
        <v>74</v>
      </c>
      <c r="D1186" t="s">
        <v>75</v>
      </c>
      <c r="E1186" t="s">
        <v>1960</v>
      </c>
      <c r="F1186" t="s">
        <v>2637</v>
      </c>
      <c r="H1186" t="s">
        <v>224</v>
      </c>
      <c r="I1186" t="s">
        <v>225</v>
      </c>
      <c r="K1186">
        <v>59</v>
      </c>
      <c r="L1186">
        <v>64</v>
      </c>
      <c r="N1186">
        <v>24</v>
      </c>
      <c r="Q1186">
        <v>5</v>
      </c>
      <c r="R1186">
        <v>240</v>
      </c>
      <c r="S1186">
        <v>1</v>
      </c>
      <c r="T1186">
        <v>0</v>
      </c>
      <c r="U1186">
        <v>3.7</v>
      </c>
      <c r="X1186">
        <v>75</v>
      </c>
      <c r="AA1186">
        <v>100</v>
      </c>
      <c r="AO1186" s="3">
        <v>43038</v>
      </c>
      <c r="AP1186" s="3">
        <v>44104</v>
      </c>
      <c r="AQ1186" t="s">
        <v>239</v>
      </c>
      <c r="AR1186" t="s">
        <v>2638</v>
      </c>
    </row>
    <row r="1187" spans="1:44" hidden="1" x14ac:dyDescent="0.3">
      <c r="A1187" t="b">
        <f>AND($H1187="Heat Pump",$K1187&lt;=Summary!$B$3)</f>
        <v>0</v>
      </c>
      <c r="B1187">
        <v>2358808</v>
      </c>
      <c r="C1187" t="s">
        <v>74</v>
      </c>
      <c r="D1187" t="s">
        <v>75</v>
      </c>
      <c r="E1187" t="s">
        <v>87</v>
      </c>
      <c r="F1187" t="s">
        <v>87</v>
      </c>
      <c r="H1187" t="s">
        <v>224</v>
      </c>
      <c r="I1187" t="s">
        <v>225</v>
      </c>
      <c r="K1187">
        <v>59</v>
      </c>
      <c r="L1187">
        <v>47.2</v>
      </c>
      <c r="N1187">
        <v>20</v>
      </c>
      <c r="Q1187">
        <v>2.2999999999999998</v>
      </c>
      <c r="R1187">
        <v>240</v>
      </c>
      <c r="T1187">
        <v>0</v>
      </c>
      <c r="U1187">
        <v>3.55</v>
      </c>
      <c r="X1187">
        <v>54</v>
      </c>
      <c r="AA1187">
        <v>407</v>
      </c>
      <c r="AO1187" s="3">
        <v>43951</v>
      </c>
      <c r="AP1187" s="3">
        <v>44029</v>
      </c>
      <c r="AQ1187" t="s">
        <v>239</v>
      </c>
      <c r="AR1187" t="s">
        <v>2639</v>
      </c>
    </row>
    <row r="1188" spans="1:44" hidden="1" x14ac:dyDescent="0.3">
      <c r="A1188" t="b">
        <f>AND($H1188="Heat Pump",$K1188&lt;=Summary!$B$3)</f>
        <v>0</v>
      </c>
      <c r="B1188">
        <v>2360132</v>
      </c>
      <c r="C1188" t="s">
        <v>74</v>
      </c>
      <c r="D1188" t="s">
        <v>75</v>
      </c>
      <c r="E1188" t="s">
        <v>102</v>
      </c>
      <c r="F1188" t="s">
        <v>102</v>
      </c>
      <c r="H1188" t="s">
        <v>224</v>
      </c>
      <c r="I1188" t="s">
        <v>225</v>
      </c>
      <c r="K1188">
        <v>59</v>
      </c>
      <c r="L1188">
        <v>47.2</v>
      </c>
      <c r="N1188">
        <v>20</v>
      </c>
      <c r="Q1188">
        <v>4.5</v>
      </c>
      <c r="R1188">
        <v>240</v>
      </c>
      <c r="T1188">
        <v>0</v>
      </c>
      <c r="U1188">
        <v>3.85</v>
      </c>
      <c r="X1188">
        <v>75</v>
      </c>
      <c r="AA1188">
        <v>457</v>
      </c>
      <c r="AO1188" s="3">
        <v>43951</v>
      </c>
      <c r="AP1188" s="3">
        <v>43971</v>
      </c>
      <c r="AQ1188" t="s">
        <v>239</v>
      </c>
      <c r="AR1188" t="s">
        <v>2640</v>
      </c>
    </row>
    <row r="1189" spans="1:44" hidden="1" x14ac:dyDescent="0.3">
      <c r="A1189" t="b">
        <f>AND($H1189="Heat Pump",$K1189&lt;=Summary!$B$3)</f>
        <v>0</v>
      </c>
      <c r="B1189">
        <v>2361453</v>
      </c>
      <c r="C1189" t="s">
        <v>74</v>
      </c>
      <c r="D1189" t="s">
        <v>75</v>
      </c>
      <c r="E1189" t="s">
        <v>78</v>
      </c>
      <c r="F1189" t="s">
        <v>78</v>
      </c>
      <c r="H1189" t="s">
        <v>224</v>
      </c>
      <c r="I1189" t="s">
        <v>225</v>
      </c>
      <c r="K1189">
        <v>59</v>
      </c>
      <c r="L1189">
        <v>47.2</v>
      </c>
      <c r="N1189">
        <v>20</v>
      </c>
      <c r="Q1189">
        <v>4.5</v>
      </c>
      <c r="R1189">
        <v>240</v>
      </c>
      <c r="T1189">
        <v>0</v>
      </c>
      <c r="U1189">
        <v>3.85</v>
      </c>
      <c r="X1189">
        <v>75</v>
      </c>
      <c r="AA1189">
        <v>457</v>
      </c>
      <c r="AO1189" s="3">
        <v>43951</v>
      </c>
      <c r="AP1189" s="3">
        <v>43991</v>
      </c>
      <c r="AQ1189" t="s">
        <v>239</v>
      </c>
      <c r="AR1189" t="s">
        <v>2641</v>
      </c>
    </row>
    <row r="1190" spans="1:44" hidden="1" x14ac:dyDescent="0.3">
      <c r="A1190" t="b">
        <f>AND($H1190="Heat Pump",$K1190&lt;=Summary!$B$3)</f>
        <v>0</v>
      </c>
      <c r="B1190">
        <v>2317319</v>
      </c>
      <c r="C1190" t="s">
        <v>74</v>
      </c>
      <c r="D1190" t="s">
        <v>75</v>
      </c>
      <c r="E1190" t="s">
        <v>1960</v>
      </c>
      <c r="F1190" t="s">
        <v>2642</v>
      </c>
      <c r="H1190" t="s">
        <v>224</v>
      </c>
      <c r="I1190" t="s">
        <v>225</v>
      </c>
      <c r="K1190">
        <v>72</v>
      </c>
      <c r="L1190">
        <v>74</v>
      </c>
      <c r="N1190">
        <v>24</v>
      </c>
      <c r="Q1190">
        <v>5</v>
      </c>
      <c r="R1190">
        <v>240</v>
      </c>
      <c r="S1190">
        <v>1255</v>
      </c>
      <c r="T1190">
        <v>0</v>
      </c>
      <c r="U1190">
        <v>3.7</v>
      </c>
      <c r="X1190">
        <v>89</v>
      </c>
      <c r="AA1190">
        <v>424</v>
      </c>
      <c r="AO1190" s="3">
        <v>42675</v>
      </c>
      <c r="AP1190" s="3">
        <v>43220</v>
      </c>
      <c r="AQ1190" t="s">
        <v>215</v>
      </c>
      <c r="AR1190" t="s">
        <v>2643</v>
      </c>
    </row>
    <row r="1191" spans="1:44" hidden="1" x14ac:dyDescent="0.3">
      <c r="A1191" t="b">
        <f>AND($H1191="Heat Pump",$K1191&lt;=Summary!$B$3)</f>
        <v>0</v>
      </c>
      <c r="B1191">
        <v>2317252</v>
      </c>
      <c r="C1191" t="s">
        <v>74</v>
      </c>
      <c r="D1191" t="s">
        <v>75</v>
      </c>
      <c r="E1191" t="s">
        <v>2644</v>
      </c>
      <c r="F1191" t="s">
        <v>2644</v>
      </c>
      <c r="H1191" t="s">
        <v>224</v>
      </c>
      <c r="I1191" t="s">
        <v>225</v>
      </c>
      <c r="K1191">
        <v>72</v>
      </c>
      <c r="L1191">
        <v>74</v>
      </c>
      <c r="N1191">
        <v>24</v>
      </c>
      <c r="Q1191">
        <v>2.2999999999999998</v>
      </c>
      <c r="R1191">
        <v>240</v>
      </c>
      <c r="S1191">
        <v>1</v>
      </c>
      <c r="T1191">
        <v>0</v>
      </c>
      <c r="U1191">
        <v>3.27</v>
      </c>
      <c r="X1191">
        <v>67</v>
      </c>
      <c r="AA1191">
        <v>421</v>
      </c>
      <c r="AO1191" s="3">
        <v>43009</v>
      </c>
      <c r="AP1191" s="3">
        <v>44029</v>
      </c>
      <c r="AQ1191" t="s">
        <v>239</v>
      </c>
      <c r="AR1191" t="s">
        <v>2645</v>
      </c>
    </row>
    <row r="1192" spans="1:44" hidden="1" x14ac:dyDescent="0.3">
      <c r="A1192" t="b">
        <f>AND($H1192="Heat Pump",$K1192&lt;=Summary!$B$3)</f>
        <v>0</v>
      </c>
      <c r="B1192">
        <v>2317325</v>
      </c>
      <c r="C1192" t="s">
        <v>74</v>
      </c>
      <c r="D1192" t="s">
        <v>75</v>
      </c>
      <c r="E1192" t="s">
        <v>1960</v>
      </c>
      <c r="F1192" t="s">
        <v>2646</v>
      </c>
      <c r="H1192" t="s">
        <v>224</v>
      </c>
      <c r="I1192" t="s">
        <v>225</v>
      </c>
      <c r="K1192">
        <v>72</v>
      </c>
      <c r="L1192">
        <v>74</v>
      </c>
      <c r="N1192">
        <v>24</v>
      </c>
      <c r="Q1192">
        <v>5</v>
      </c>
      <c r="R1192">
        <v>240</v>
      </c>
      <c r="T1192">
        <v>0</v>
      </c>
      <c r="U1192">
        <v>3.7</v>
      </c>
      <c r="X1192">
        <v>89</v>
      </c>
      <c r="AA1192">
        <v>100</v>
      </c>
      <c r="AO1192" s="3">
        <v>43038</v>
      </c>
      <c r="AP1192" s="3">
        <v>44104</v>
      </c>
      <c r="AQ1192" t="s">
        <v>239</v>
      </c>
      <c r="AR1192" t="s">
        <v>2647</v>
      </c>
    </row>
    <row r="1193" spans="1:44" hidden="1" x14ac:dyDescent="0.3">
      <c r="A1193" t="b">
        <f>AND($H1193="Heat Pump",$K1193&lt;=Summary!$B$3)</f>
        <v>0</v>
      </c>
      <c r="B1193">
        <v>2358751</v>
      </c>
      <c r="C1193" t="s">
        <v>74</v>
      </c>
      <c r="D1193" t="s">
        <v>75</v>
      </c>
      <c r="E1193" t="s">
        <v>88</v>
      </c>
      <c r="F1193" t="s">
        <v>88</v>
      </c>
      <c r="H1193" t="s">
        <v>224</v>
      </c>
      <c r="I1193" t="s">
        <v>225</v>
      </c>
      <c r="K1193">
        <v>72</v>
      </c>
      <c r="L1193">
        <v>57.4</v>
      </c>
      <c r="N1193">
        <v>20</v>
      </c>
      <c r="Q1193">
        <v>2.2999999999999998</v>
      </c>
      <c r="R1193">
        <v>240</v>
      </c>
      <c r="T1193">
        <v>0</v>
      </c>
      <c r="U1193">
        <v>3.7</v>
      </c>
      <c r="X1193">
        <v>67</v>
      </c>
      <c r="AA1193">
        <v>445</v>
      </c>
      <c r="AO1193" s="3">
        <v>43951</v>
      </c>
      <c r="AP1193" s="3">
        <v>44029</v>
      </c>
      <c r="AQ1193" t="s">
        <v>239</v>
      </c>
      <c r="AR1193" t="s">
        <v>2648</v>
      </c>
    </row>
    <row r="1194" spans="1:44" hidden="1" x14ac:dyDescent="0.3">
      <c r="A1194" t="b">
        <f>AND($H1194="Heat Pump",$K1194&lt;=Summary!$B$3)</f>
        <v>0</v>
      </c>
      <c r="B1194">
        <v>2358805</v>
      </c>
      <c r="C1194" t="s">
        <v>74</v>
      </c>
      <c r="D1194" t="s">
        <v>75</v>
      </c>
      <c r="E1194" t="s">
        <v>105</v>
      </c>
      <c r="F1194" t="s">
        <v>105</v>
      </c>
      <c r="H1194" t="s">
        <v>224</v>
      </c>
      <c r="I1194" t="s">
        <v>225</v>
      </c>
      <c r="K1194">
        <v>72</v>
      </c>
      <c r="L1194">
        <v>47.2</v>
      </c>
      <c r="N1194">
        <v>20</v>
      </c>
      <c r="Q1194">
        <v>4.5</v>
      </c>
      <c r="R1194">
        <v>240</v>
      </c>
      <c r="T1194">
        <v>0</v>
      </c>
      <c r="U1194">
        <v>4</v>
      </c>
      <c r="X1194">
        <v>87</v>
      </c>
      <c r="AA1194">
        <v>447</v>
      </c>
      <c r="AO1194" s="3">
        <v>43951</v>
      </c>
      <c r="AP1194" s="3">
        <v>44029</v>
      </c>
      <c r="AQ1194" t="s">
        <v>239</v>
      </c>
      <c r="AR1194" t="s">
        <v>2649</v>
      </c>
    </row>
    <row r="1195" spans="1:44" hidden="1" x14ac:dyDescent="0.3">
      <c r="A1195" t="b">
        <f>AND($H1195="Heat Pump",$K1195&lt;=Summary!$B$3)</f>
        <v>0</v>
      </c>
      <c r="B1195">
        <v>2358809</v>
      </c>
      <c r="C1195" t="s">
        <v>74</v>
      </c>
      <c r="D1195" t="s">
        <v>75</v>
      </c>
      <c r="E1195" t="s">
        <v>83</v>
      </c>
      <c r="F1195" t="s">
        <v>83</v>
      </c>
      <c r="H1195" t="s">
        <v>224</v>
      </c>
      <c r="I1195" t="s">
        <v>225</v>
      </c>
      <c r="K1195">
        <v>72</v>
      </c>
      <c r="L1195">
        <v>47.2</v>
      </c>
      <c r="N1195">
        <v>20</v>
      </c>
      <c r="Q1195">
        <v>4.5</v>
      </c>
      <c r="R1195">
        <v>240</v>
      </c>
      <c r="T1195">
        <v>0</v>
      </c>
      <c r="U1195">
        <v>4</v>
      </c>
      <c r="X1195">
        <v>87</v>
      </c>
      <c r="AA1195">
        <v>447</v>
      </c>
      <c r="AO1195" s="3">
        <v>43951</v>
      </c>
      <c r="AP1195" s="3">
        <v>44029</v>
      </c>
      <c r="AQ1195" t="s">
        <v>239</v>
      </c>
      <c r="AR1195" t="s">
        <v>2650</v>
      </c>
    </row>
    <row r="1196" spans="1:44" hidden="1" x14ac:dyDescent="0.3">
      <c r="A1196" t="b">
        <f>AND($H1196="Heat Pump",$K1196&lt;=Summary!$B$3)</f>
        <v>0</v>
      </c>
      <c r="B1196">
        <v>2317584</v>
      </c>
      <c r="C1196" t="s">
        <v>74</v>
      </c>
      <c r="D1196" t="s">
        <v>75</v>
      </c>
      <c r="E1196" t="s">
        <v>75</v>
      </c>
      <c r="F1196" t="s">
        <v>2651</v>
      </c>
      <c r="H1196" t="s">
        <v>238</v>
      </c>
      <c r="I1196" t="s">
        <v>214</v>
      </c>
      <c r="K1196">
        <v>37</v>
      </c>
      <c r="L1196">
        <v>51</v>
      </c>
      <c r="M1196">
        <v>62</v>
      </c>
      <c r="N1196">
        <v>22</v>
      </c>
      <c r="O1196">
        <v>2</v>
      </c>
      <c r="P1196">
        <v>3</v>
      </c>
      <c r="S1196">
        <v>1516</v>
      </c>
      <c r="T1196">
        <v>40000</v>
      </c>
      <c r="U1196">
        <v>0.83</v>
      </c>
      <c r="V1196">
        <v>187</v>
      </c>
      <c r="X1196">
        <v>87</v>
      </c>
      <c r="AA1196">
        <v>92</v>
      </c>
      <c r="AM1196">
        <v>63</v>
      </c>
      <c r="AO1196" s="3">
        <v>41275</v>
      </c>
      <c r="AP1196" s="3">
        <v>43220</v>
      </c>
      <c r="AQ1196" t="s">
        <v>239</v>
      </c>
      <c r="AR1196" t="s">
        <v>2652</v>
      </c>
    </row>
    <row r="1197" spans="1:44" hidden="1" x14ac:dyDescent="0.3">
      <c r="A1197" t="b">
        <f>AND($H1197="Heat Pump",$K1197&lt;=Summary!$B$3)</f>
        <v>0</v>
      </c>
      <c r="B1197">
        <v>2317585</v>
      </c>
      <c r="C1197" t="s">
        <v>74</v>
      </c>
      <c r="D1197" t="s">
        <v>75</v>
      </c>
      <c r="E1197" t="s">
        <v>75</v>
      </c>
      <c r="F1197" t="s">
        <v>2653</v>
      </c>
      <c r="H1197" t="s">
        <v>238</v>
      </c>
      <c r="I1197" t="s">
        <v>218</v>
      </c>
      <c r="K1197">
        <v>37</v>
      </c>
      <c r="L1197">
        <v>51</v>
      </c>
      <c r="M1197">
        <v>62</v>
      </c>
      <c r="N1197">
        <v>22</v>
      </c>
      <c r="O1197">
        <v>2</v>
      </c>
      <c r="P1197">
        <v>3</v>
      </c>
      <c r="S1197">
        <v>1516</v>
      </c>
      <c r="T1197">
        <v>36000</v>
      </c>
      <c r="U1197">
        <v>0.83</v>
      </c>
      <c r="V1197">
        <v>205</v>
      </c>
      <c r="W1197">
        <v>224.28884026259999</v>
      </c>
      <c r="X1197">
        <v>87</v>
      </c>
      <c r="AA1197">
        <v>92</v>
      </c>
      <c r="AM1197">
        <v>63</v>
      </c>
      <c r="AO1197" s="3">
        <v>41275</v>
      </c>
      <c r="AP1197" s="3">
        <v>43220</v>
      </c>
      <c r="AQ1197" t="s">
        <v>239</v>
      </c>
      <c r="AR1197" t="s">
        <v>2654</v>
      </c>
    </row>
    <row r="1198" spans="1:44" hidden="1" x14ac:dyDescent="0.3">
      <c r="A1198" t="b">
        <f>AND($H1198="Heat Pump",$K1198&lt;=Summary!$B$3)</f>
        <v>0</v>
      </c>
      <c r="B1198">
        <v>2317482</v>
      </c>
      <c r="C1198" t="s">
        <v>74</v>
      </c>
      <c r="D1198" t="s">
        <v>75</v>
      </c>
      <c r="E1198" t="s">
        <v>75</v>
      </c>
      <c r="F1198" t="s">
        <v>2655</v>
      </c>
      <c r="H1198" t="s">
        <v>238</v>
      </c>
      <c r="I1198" t="s">
        <v>214</v>
      </c>
      <c r="K1198">
        <v>46</v>
      </c>
      <c r="L1198">
        <v>60</v>
      </c>
      <c r="M1198">
        <v>71</v>
      </c>
      <c r="N1198">
        <v>22</v>
      </c>
      <c r="O1198">
        <v>2</v>
      </c>
      <c r="P1198">
        <v>3</v>
      </c>
      <c r="T1198">
        <v>40000</v>
      </c>
      <c r="U1198">
        <v>0.8</v>
      </c>
      <c r="V1198">
        <v>187</v>
      </c>
      <c r="X1198">
        <v>87</v>
      </c>
      <c r="AA1198">
        <v>89</v>
      </c>
      <c r="AO1198" s="3">
        <v>41275</v>
      </c>
      <c r="AP1198" s="3">
        <v>43220</v>
      </c>
      <c r="AQ1198" t="s">
        <v>239</v>
      </c>
      <c r="AR1198" t="s">
        <v>2656</v>
      </c>
    </row>
    <row r="1199" spans="1:44" hidden="1" x14ac:dyDescent="0.3">
      <c r="A1199" t="b">
        <f>AND($H1199="Heat Pump",$K1199&lt;=Summary!$B$3)</f>
        <v>0</v>
      </c>
      <c r="B1199">
        <v>2317483</v>
      </c>
      <c r="C1199" t="s">
        <v>74</v>
      </c>
      <c r="D1199" t="s">
        <v>75</v>
      </c>
      <c r="E1199" t="s">
        <v>75</v>
      </c>
      <c r="F1199" t="s">
        <v>2657</v>
      </c>
      <c r="H1199" t="s">
        <v>238</v>
      </c>
      <c r="I1199" t="s">
        <v>218</v>
      </c>
      <c r="K1199">
        <v>46</v>
      </c>
      <c r="L1199">
        <v>60</v>
      </c>
      <c r="M1199">
        <v>71</v>
      </c>
      <c r="N1199">
        <v>22</v>
      </c>
      <c r="O1199">
        <v>2</v>
      </c>
      <c r="P1199">
        <v>3</v>
      </c>
      <c r="T1199">
        <v>36000</v>
      </c>
      <c r="U1199">
        <v>0.8</v>
      </c>
      <c r="V1199">
        <v>205</v>
      </c>
      <c r="W1199">
        <v>224.28884026259999</v>
      </c>
      <c r="X1199">
        <v>87</v>
      </c>
      <c r="AA1199">
        <v>89</v>
      </c>
      <c r="AO1199" s="3">
        <v>41275</v>
      </c>
      <c r="AP1199" s="3">
        <v>43220</v>
      </c>
      <c r="AQ1199" t="s">
        <v>239</v>
      </c>
      <c r="AR1199" t="s">
        <v>2658</v>
      </c>
    </row>
    <row r="1200" spans="1:44" hidden="1" x14ac:dyDescent="0.3">
      <c r="A1200" t="b">
        <f>AND($H1200="Heat Pump",$K1200&lt;=Summary!$B$3)</f>
        <v>0</v>
      </c>
      <c r="B1200">
        <v>2323861</v>
      </c>
      <c r="C1200" t="s">
        <v>74</v>
      </c>
      <c r="D1200" t="s">
        <v>75</v>
      </c>
      <c r="E1200" t="s">
        <v>2505</v>
      </c>
      <c r="F1200" t="s">
        <v>2659</v>
      </c>
      <c r="H1200" t="s">
        <v>213</v>
      </c>
      <c r="I1200" t="s">
        <v>214</v>
      </c>
      <c r="K1200">
        <v>0</v>
      </c>
      <c r="L1200">
        <v>0</v>
      </c>
      <c r="M1200">
        <v>28.2</v>
      </c>
      <c r="N1200">
        <v>0</v>
      </c>
      <c r="O1200">
        <v>2</v>
      </c>
      <c r="P1200">
        <v>2</v>
      </c>
      <c r="T1200">
        <v>120000</v>
      </c>
      <c r="U1200">
        <v>0.91</v>
      </c>
      <c r="V1200">
        <v>122</v>
      </c>
      <c r="Y1200">
        <v>3.5</v>
      </c>
      <c r="Z1200">
        <v>3.5</v>
      </c>
      <c r="AA1200">
        <v>96</v>
      </c>
      <c r="AL1200">
        <v>9.8000000000000007</v>
      </c>
      <c r="AM1200">
        <v>27.5</v>
      </c>
      <c r="AN1200">
        <v>18.5</v>
      </c>
      <c r="AO1200" s="3">
        <v>43215</v>
      </c>
      <c r="AP1200" s="3">
        <v>43864</v>
      </c>
      <c r="AQ1200" t="s">
        <v>239</v>
      </c>
      <c r="AR1200" t="s">
        <v>2660</v>
      </c>
    </row>
    <row r="1201" spans="1:44" hidden="1" x14ac:dyDescent="0.3">
      <c r="A1201" t="b">
        <f>AND($H1201="Heat Pump",$K1201&lt;=Summary!$B$3)</f>
        <v>0</v>
      </c>
      <c r="B1201">
        <v>2323862</v>
      </c>
      <c r="C1201" t="s">
        <v>74</v>
      </c>
      <c r="D1201" t="s">
        <v>75</v>
      </c>
      <c r="E1201" t="s">
        <v>2505</v>
      </c>
      <c r="F1201" t="s">
        <v>2661</v>
      </c>
      <c r="H1201" t="s">
        <v>213</v>
      </c>
      <c r="I1201" t="s">
        <v>218</v>
      </c>
      <c r="K1201">
        <v>0</v>
      </c>
      <c r="L1201">
        <v>0</v>
      </c>
      <c r="M1201">
        <v>28.2</v>
      </c>
      <c r="N1201">
        <v>0</v>
      </c>
      <c r="O1201">
        <v>2</v>
      </c>
      <c r="P1201">
        <v>2</v>
      </c>
      <c r="T1201">
        <v>120000</v>
      </c>
      <c r="U1201">
        <v>0.91</v>
      </c>
      <c r="V1201">
        <v>122</v>
      </c>
      <c r="W1201">
        <v>133.4792122538</v>
      </c>
      <c r="Y1201">
        <v>3.5</v>
      </c>
      <c r="Z1201">
        <v>3.5</v>
      </c>
      <c r="AA1201">
        <v>96</v>
      </c>
      <c r="AL1201">
        <v>9.8000000000000007</v>
      </c>
      <c r="AM1201">
        <v>27.5</v>
      </c>
      <c r="AN1201">
        <v>18.5</v>
      </c>
      <c r="AO1201" s="3">
        <v>43215</v>
      </c>
      <c r="AP1201" s="3">
        <v>43864</v>
      </c>
      <c r="AQ1201" t="s">
        <v>239</v>
      </c>
      <c r="AR1201" t="s">
        <v>2662</v>
      </c>
    </row>
    <row r="1202" spans="1:44" hidden="1" x14ac:dyDescent="0.3">
      <c r="A1202" t="b">
        <f>AND($H1202="Heat Pump",$K1202&lt;=Summary!$B$3)</f>
        <v>0</v>
      </c>
      <c r="B1202">
        <v>2323732</v>
      </c>
      <c r="C1202" t="s">
        <v>74</v>
      </c>
      <c r="D1202" t="s">
        <v>75</v>
      </c>
      <c r="E1202" t="s">
        <v>2510</v>
      </c>
      <c r="F1202" t="s">
        <v>2663</v>
      </c>
      <c r="H1202" t="s">
        <v>213</v>
      </c>
      <c r="I1202" t="s">
        <v>214</v>
      </c>
      <c r="K1202">
        <v>0</v>
      </c>
      <c r="L1202">
        <v>0</v>
      </c>
      <c r="M1202">
        <v>28.2</v>
      </c>
      <c r="N1202">
        <v>0</v>
      </c>
      <c r="O1202">
        <v>2</v>
      </c>
      <c r="P1202">
        <v>2</v>
      </c>
      <c r="T1202">
        <v>120000</v>
      </c>
      <c r="U1202">
        <v>0.91</v>
      </c>
      <c r="V1202">
        <v>122</v>
      </c>
      <c r="Y1202">
        <v>3.6</v>
      </c>
      <c r="Z1202">
        <v>3.6</v>
      </c>
      <c r="AA1202">
        <v>95</v>
      </c>
      <c r="AL1202">
        <v>9.8000000000000007</v>
      </c>
      <c r="AM1202">
        <v>27.5</v>
      </c>
      <c r="AN1202">
        <v>18.5</v>
      </c>
      <c r="AO1202" s="3">
        <v>43215</v>
      </c>
      <c r="AP1202" s="3">
        <v>43864</v>
      </c>
      <c r="AQ1202" t="s">
        <v>239</v>
      </c>
      <c r="AR1202" t="s">
        <v>2664</v>
      </c>
    </row>
    <row r="1203" spans="1:44" hidden="1" x14ac:dyDescent="0.3">
      <c r="A1203" t="b">
        <f>AND($H1203="Heat Pump",$K1203&lt;=Summary!$B$3)</f>
        <v>0</v>
      </c>
      <c r="B1203">
        <v>2323733</v>
      </c>
      <c r="C1203" t="s">
        <v>74</v>
      </c>
      <c r="D1203" t="s">
        <v>75</v>
      </c>
      <c r="E1203" t="s">
        <v>2510</v>
      </c>
      <c r="F1203" t="s">
        <v>2665</v>
      </c>
      <c r="H1203" t="s">
        <v>213</v>
      </c>
      <c r="I1203" t="s">
        <v>218</v>
      </c>
      <c r="K1203">
        <v>0</v>
      </c>
      <c r="L1203">
        <v>0</v>
      </c>
      <c r="M1203">
        <v>28.2</v>
      </c>
      <c r="N1203">
        <v>0</v>
      </c>
      <c r="O1203">
        <v>2</v>
      </c>
      <c r="P1203">
        <v>2</v>
      </c>
      <c r="T1203">
        <v>120000</v>
      </c>
      <c r="U1203">
        <v>0.91</v>
      </c>
      <c r="V1203">
        <v>122</v>
      </c>
      <c r="W1203">
        <v>133.4792122538</v>
      </c>
      <c r="Y1203">
        <v>3.6</v>
      </c>
      <c r="Z1203">
        <v>3.6</v>
      </c>
      <c r="AA1203">
        <v>95</v>
      </c>
      <c r="AL1203">
        <v>9.8000000000000007</v>
      </c>
      <c r="AM1203">
        <v>27.5</v>
      </c>
      <c r="AN1203">
        <v>18.5</v>
      </c>
      <c r="AO1203" s="3">
        <v>43215</v>
      </c>
      <c r="AP1203" s="3">
        <v>43864</v>
      </c>
      <c r="AQ1203" t="s">
        <v>239</v>
      </c>
      <c r="AR1203" t="s">
        <v>2666</v>
      </c>
    </row>
    <row r="1204" spans="1:44" hidden="1" x14ac:dyDescent="0.3">
      <c r="A1204" t="b">
        <f>AND($H1204="Heat Pump",$K1204&lt;=Summary!$B$3)</f>
        <v>0</v>
      </c>
      <c r="B1204">
        <v>2323739</v>
      </c>
      <c r="C1204" t="s">
        <v>74</v>
      </c>
      <c r="D1204" t="s">
        <v>75</v>
      </c>
      <c r="E1204" t="s">
        <v>2367</v>
      </c>
      <c r="F1204" t="s">
        <v>2667</v>
      </c>
      <c r="H1204" t="s">
        <v>213</v>
      </c>
      <c r="I1204" t="s">
        <v>214</v>
      </c>
      <c r="K1204">
        <v>0</v>
      </c>
      <c r="L1204">
        <v>0</v>
      </c>
      <c r="M1204">
        <v>28.2</v>
      </c>
      <c r="N1204">
        <v>0</v>
      </c>
      <c r="O1204">
        <v>2</v>
      </c>
      <c r="P1204">
        <v>2</v>
      </c>
      <c r="T1204">
        <v>157000</v>
      </c>
      <c r="U1204">
        <v>0.93</v>
      </c>
      <c r="V1204">
        <v>182</v>
      </c>
      <c r="Y1204">
        <v>4.5999999999999996</v>
      </c>
      <c r="Z1204">
        <v>4.5999999999999996</v>
      </c>
      <c r="AA1204">
        <v>97</v>
      </c>
      <c r="AL1204">
        <v>9.8000000000000007</v>
      </c>
      <c r="AM1204">
        <v>27.5</v>
      </c>
      <c r="AN1204">
        <v>18.5</v>
      </c>
      <c r="AO1204" s="3">
        <v>43215</v>
      </c>
      <c r="AP1204" s="3">
        <v>43864</v>
      </c>
      <c r="AQ1204" t="s">
        <v>239</v>
      </c>
      <c r="AR1204" t="s">
        <v>2668</v>
      </c>
    </row>
    <row r="1205" spans="1:44" hidden="1" x14ac:dyDescent="0.3">
      <c r="A1205" t="b">
        <f>AND($H1205="Heat Pump",$K1205&lt;=Summary!$B$3)</f>
        <v>0</v>
      </c>
      <c r="B1205">
        <v>2323749</v>
      </c>
      <c r="C1205" t="s">
        <v>74</v>
      </c>
      <c r="D1205" t="s">
        <v>75</v>
      </c>
      <c r="E1205" t="s">
        <v>2367</v>
      </c>
      <c r="F1205" t="s">
        <v>2669</v>
      </c>
      <c r="H1205" t="s">
        <v>213</v>
      </c>
      <c r="I1205" t="s">
        <v>218</v>
      </c>
      <c r="K1205">
        <v>0</v>
      </c>
      <c r="L1205">
        <v>0</v>
      </c>
      <c r="M1205">
        <v>28.2</v>
      </c>
      <c r="N1205">
        <v>0</v>
      </c>
      <c r="O1205">
        <v>2</v>
      </c>
      <c r="P1205">
        <v>2</v>
      </c>
      <c r="T1205">
        <v>157000</v>
      </c>
      <c r="U1205">
        <v>0.93</v>
      </c>
      <c r="V1205">
        <v>182</v>
      </c>
      <c r="W1205">
        <v>199.124726477</v>
      </c>
      <c r="Y1205">
        <v>4.5999999999999996</v>
      </c>
      <c r="Z1205">
        <v>4.5999999999999996</v>
      </c>
      <c r="AA1205">
        <v>97</v>
      </c>
      <c r="AL1205">
        <v>9.8000000000000007</v>
      </c>
      <c r="AM1205">
        <v>27.5</v>
      </c>
      <c r="AN1205">
        <v>18.5</v>
      </c>
      <c r="AO1205" s="3">
        <v>43215</v>
      </c>
      <c r="AP1205" s="3">
        <v>43864</v>
      </c>
      <c r="AQ1205" t="s">
        <v>239</v>
      </c>
      <c r="AR1205" t="s">
        <v>2670</v>
      </c>
    </row>
    <row r="1206" spans="1:44" hidden="1" x14ac:dyDescent="0.3">
      <c r="A1206" t="b">
        <f>AND($H1206="Heat Pump",$K1206&lt;=Summary!$B$3)</f>
        <v>0</v>
      </c>
      <c r="B1206">
        <v>2323869</v>
      </c>
      <c r="C1206" t="s">
        <v>74</v>
      </c>
      <c r="D1206" t="s">
        <v>75</v>
      </c>
      <c r="E1206" t="s">
        <v>2372</v>
      </c>
      <c r="F1206" t="s">
        <v>2671</v>
      </c>
      <c r="H1206" t="s">
        <v>213</v>
      </c>
      <c r="I1206" t="s">
        <v>214</v>
      </c>
      <c r="K1206">
        <v>0</v>
      </c>
      <c r="L1206">
        <v>0</v>
      </c>
      <c r="M1206">
        <v>28.2</v>
      </c>
      <c r="N1206">
        <v>0</v>
      </c>
      <c r="O1206">
        <v>2</v>
      </c>
      <c r="P1206">
        <v>2</v>
      </c>
      <c r="T1206">
        <v>180000</v>
      </c>
      <c r="U1206">
        <v>0.93</v>
      </c>
      <c r="V1206">
        <v>182</v>
      </c>
      <c r="Y1206">
        <v>5.2</v>
      </c>
      <c r="Z1206">
        <v>5.2</v>
      </c>
      <c r="AA1206">
        <v>97</v>
      </c>
      <c r="AL1206">
        <v>9.8000000000000007</v>
      </c>
      <c r="AM1206">
        <v>27.5</v>
      </c>
      <c r="AN1206">
        <v>18.5</v>
      </c>
      <c r="AO1206" s="3">
        <v>43215</v>
      </c>
      <c r="AP1206" s="3">
        <v>43864</v>
      </c>
      <c r="AQ1206" t="s">
        <v>239</v>
      </c>
      <c r="AR1206" t="s">
        <v>2672</v>
      </c>
    </row>
    <row r="1207" spans="1:44" hidden="1" x14ac:dyDescent="0.3">
      <c r="A1207" t="b">
        <f>AND($H1207="Heat Pump",$K1207&lt;=Summary!$B$3)</f>
        <v>0</v>
      </c>
      <c r="B1207">
        <v>2323873</v>
      </c>
      <c r="C1207" t="s">
        <v>74</v>
      </c>
      <c r="D1207" t="s">
        <v>75</v>
      </c>
      <c r="E1207" t="s">
        <v>2372</v>
      </c>
      <c r="F1207" t="s">
        <v>2673</v>
      </c>
      <c r="H1207" t="s">
        <v>213</v>
      </c>
      <c r="I1207" t="s">
        <v>218</v>
      </c>
      <c r="K1207">
        <v>0</v>
      </c>
      <c r="L1207">
        <v>0</v>
      </c>
      <c r="M1207">
        <v>28.2</v>
      </c>
      <c r="N1207">
        <v>0</v>
      </c>
      <c r="O1207">
        <v>2</v>
      </c>
      <c r="P1207">
        <v>2</v>
      </c>
      <c r="T1207">
        <v>180000</v>
      </c>
      <c r="U1207">
        <v>0.93</v>
      </c>
      <c r="V1207">
        <v>182</v>
      </c>
      <c r="W1207">
        <v>199.124726477</v>
      </c>
      <c r="Y1207">
        <v>5.2</v>
      </c>
      <c r="Z1207">
        <v>5.2</v>
      </c>
      <c r="AA1207">
        <v>97</v>
      </c>
      <c r="AL1207">
        <v>9.8000000000000007</v>
      </c>
      <c r="AM1207">
        <v>27.5</v>
      </c>
      <c r="AN1207">
        <v>18.5</v>
      </c>
      <c r="AO1207" s="3">
        <v>43215</v>
      </c>
      <c r="AP1207" s="3">
        <v>43864</v>
      </c>
      <c r="AQ1207" t="s">
        <v>239</v>
      </c>
      <c r="AR1207" t="s">
        <v>2674</v>
      </c>
    </row>
    <row r="1208" spans="1:44" hidden="1" x14ac:dyDescent="0.3">
      <c r="A1208" t="b">
        <f>AND($H1208="Heat Pump",$K1208&lt;=Summary!$B$3)</f>
        <v>0</v>
      </c>
      <c r="B1208">
        <v>2323896</v>
      </c>
      <c r="C1208" t="s">
        <v>74</v>
      </c>
      <c r="D1208" t="s">
        <v>75</v>
      </c>
      <c r="E1208" t="s">
        <v>2246</v>
      </c>
      <c r="F1208" t="s">
        <v>2675</v>
      </c>
      <c r="H1208" t="s">
        <v>213</v>
      </c>
      <c r="I1208" t="s">
        <v>214</v>
      </c>
      <c r="O1208">
        <v>2</v>
      </c>
      <c r="P1208">
        <v>2</v>
      </c>
      <c r="T1208">
        <v>199000</v>
      </c>
      <c r="U1208">
        <v>0.93</v>
      </c>
      <c r="V1208">
        <v>182</v>
      </c>
      <c r="Y1208">
        <v>5.2</v>
      </c>
      <c r="Z1208">
        <v>5.2</v>
      </c>
      <c r="AL1208">
        <v>9.8000000000000007</v>
      </c>
      <c r="AM1208">
        <v>27.5</v>
      </c>
      <c r="AN1208">
        <v>18.5</v>
      </c>
      <c r="AO1208" s="3">
        <v>43215</v>
      </c>
      <c r="AP1208" s="3">
        <v>43922</v>
      </c>
      <c r="AQ1208" t="s">
        <v>239</v>
      </c>
      <c r="AR1208" t="s">
        <v>2676</v>
      </c>
    </row>
    <row r="1209" spans="1:44" hidden="1" x14ac:dyDescent="0.3">
      <c r="A1209" t="b">
        <f>AND($H1209="Heat Pump",$K1209&lt;=Summary!$B$3)</f>
        <v>0</v>
      </c>
      <c r="B1209">
        <v>2323897</v>
      </c>
      <c r="C1209" t="s">
        <v>74</v>
      </c>
      <c r="D1209" t="s">
        <v>75</v>
      </c>
      <c r="E1209" t="s">
        <v>2246</v>
      </c>
      <c r="F1209" t="s">
        <v>2677</v>
      </c>
      <c r="H1209" t="s">
        <v>213</v>
      </c>
      <c r="I1209" t="s">
        <v>218</v>
      </c>
      <c r="O1209">
        <v>2</v>
      </c>
      <c r="P1209">
        <v>2</v>
      </c>
      <c r="T1209">
        <v>199000</v>
      </c>
      <c r="U1209">
        <v>0.93</v>
      </c>
      <c r="V1209">
        <v>182</v>
      </c>
      <c r="W1209">
        <v>199.124726477</v>
      </c>
      <c r="Y1209">
        <v>5.2</v>
      </c>
      <c r="Z1209">
        <v>5.2</v>
      </c>
      <c r="AL1209">
        <v>9.8000000000000007</v>
      </c>
      <c r="AM1209">
        <v>27.5</v>
      </c>
      <c r="AN1209">
        <v>18.5</v>
      </c>
      <c r="AO1209" s="3">
        <v>43215</v>
      </c>
      <c r="AP1209" s="3">
        <v>43922</v>
      </c>
      <c r="AQ1209" t="s">
        <v>239</v>
      </c>
      <c r="AR1209" t="s">
        <v>2678</v>
      </c>
    </row>
    <row r="1210" spans="1:44" hidden="1" x14ac:dyDescent="0.3">
      <c r="A1210" t="b">
        <f>AND($H1210="Heat Pump",$K1210&lt;=Summary!$B$3)</f>
        <v>0</v>
      </c>
      <c r="B1210">
        <v>2323881</v>
      </c>
      <c r="C1210" t="s">
        <v>74</v>
      </c>
      <c r="D1210" t="s">
        <v>75</v>
      </c>
      <c r="E1210" t="s">
        <v>2246</v>
      </c>
      <c r="F1210" t="s">
        <v>2679</v>
      </c>
      <c r="H1210" t="s">
        <v>213</v>
      </c>
      <c r="I1210" t="s">
        <v>214</v>
      </c>
      <c r="O1210">
        <v>2</v>
      </c>
      <c r="P1210">
        <v>2</v>
      </c>
      <c r="T1210">
        <v>199000</v>
      </c>
      <c r="U1210">
        <v>0.93</v>
      </c>
      <c r="V1210">
        <v>182</v>
      </c>
      <c r="Y1210">
        <v>5.7</v>
      </c>
      <c r="Z1210">
        <v>5.7</v>
      </c>
      <c r="AL1210">
        <v>9.8000000000000007</v>
      </c>
      <c r="AM1210">
        <v>27.5</v>
      </c>
      <c r="AN1210">
        <v>18.5</v>
      </c>
      <c r="AO1210" s="3">
        <v>43215</v>
      </c>
      <c r="AP1210" s="3">
        <v>43922</v>
      </c>
      <c r="AQ1210" t="s">
        <v>239</v>
      </c>
      <c r="AR1210" t="s">
        <v>2680</v>
      </c>
    </row>
    <row r="1211" spans="1:44" hidden="1" x14ac:dyDescent="0.3">
      <c r="A1211" t="b">
        <f>AND($H1211="Heat Pump",$K1211&lt;=Summary!$B$3)</f>
        <v>0</v>
      </c>
      <c r="B1211">
        <v>2323748</v>
      </c>
      <c r="C1211" t="s">
        <v>74</v>
      </c>
      <c r="D1211" t="s">
        <v>112</v>
      </c>
      <c r="E1211" t="s">
        <v>2367</v>
      </c>
      <c r="F1211" t="s">
        <v>2681</v>
      </c>
      <c r="H1211" t="s">
        <v>213</v>
      </c>
      <c r="I1211" t="s">
        <v>218</v>
      </c>
      <c r="K1211">
        <v>0</v>
      </c>
      <c r="L1211">
        <v>0</v>
      </c>
      <c r="M1211">
        <v>28.2</v>
      </c>
      <c r="N1211">
        <v>0</v>
      </c>
      <c r="O1211">
        <v>2</v>
      </c>
      <c r="P1211">
        <v>2</v>
      </c>
      <c r="T1211">
        <v>157000</v>
      </c>
      <c r="U1211">
        <v>0.93</v>
      </c>
      <c r="V1211">
        <v>182</v>
      </c>
      <c r="W1211">
        <v>199.124726477</v>
      </c>
      <c r="Y1211">
        <v>4.5999999999999996</v>
      </c>
      <c r="Z1211">
        <v>4.5999999999999996</v>
      </c>
      <c r="AA1211">
        <v>97</v>
      </c>
      <c r="AL1211">
        <v>9.8000000000000007</v>
      </c>
      <c r="AM1211">
        <v>27.5</v>
      </c>
      <c r="AN1211">
        <v>18.5</v>
      </c>
      <c r="AO1211" s="3">
        <v>43215</v>
      </c>
      <c r="AP1211" s="3">
        <v>43864</v>
      </c>
      <c r="AQ1211" t="s">
        <v>239</v>
      </c>
      <c r="AR1211" t="s">
        <v>2682</v>
      </c>
    </row>
    <row r="1212" spans="1:44" hidden="1" x14ac:dyDescent="0.3">
      <c r="A1212" t="b">
        <f>AND($H1212="Heat Pump",$K1212&lt;=Summary!$B$3)</f>
        <v>0</v>
      </c>
      <c r="B1212">
        <v>2323871</v>
      </c>
      <c r="C1212" t="s">
        <v>74</v>
      </c>
      <c r="D1212" t="s">
        <v>112</v>
      </c>
      <c r="E1212" t="s">
        <v>2372</v>
      </c>
      <c r="F1212" t="s">
        <v>2683</v>
      </c>
      <c r="H1212" t="s">
        <v>213</v>
      </c>
      <c r="I1212" t="s">
        <v>214</v>
      </c>
      <c r="K1212">
        <v>0</v>
      </c>
      <c r="L1212">
        <v>0</v>
      </c>
      <c r="M1212">
        <v>28.2</v>
      </c>
      <c r="N1212">
        <v>0</v>
      </c>
      <c r="O1212">
        <v>2</v>
      </c>
      <c r="P1212">
        <v>2</v>
      </c>
      <c r="T1212">
        <v>180000</v>
      </c>
      <c r="U1212">
        <v>0.93</v>
      </c>
      <c r="V1212">
        <v>182</v>
      </c>
      <c r="Y1212">
        <v>5.2</v>
      </c>
      <c r="Z1212">
        <v>5.2</v>
      </c>
      <c r="AA1212">
        <v>97</v>
      </c>
      <c r="AL1212">
        <v>9.8000000000000007</v>
      </c>
      <c r="AM1212">
        <v>27.5</v>
      </c>
      <c r="AN1212">
        <v>18.5</v>
      </c>
      <c r="AO1212" s="3">
        <v>43215</v>
      </c>
      <c r="AP1212" s="3">
        <v>43864</v>
      </c>
      <c r="AQ1212" t="s">
        <v>239</v>
      </c>
      <c r="AR1212" t="s">
        <v>2684</v>
      </c>
    </row>
    <row r="1213" spans="1:44" hidden="1" x14ac:dyDescent="0.3">
      <c r="A1213" t="b">
        <f>AND($H1213="Heat Pump",$K1213&lt;=Summary!$B$3)</f>
        <v>0</v>
      </c>
      <c r="B1213">
        <v>2323872</v>
      </c>
      <c r="C1213" t="s">
        <v>74</v>
      </c>
      <c r="D1213" t="s">
        <v>112</v>
      </c>
      <c r="E1213" t="s">
        <v>2372</v>
      </c>
      <c r="F1213" t="s">
        <v>2685</v>
      </c>
      <c r="H1213" t="s">
        <v>213</v>
      </c>
      <c r="I1213" t="s">
        <v>218</v>
      </c>
      <c r="K1213">
        <v>0</v>
      </c>
      <c r="L1213">
        <v>0</v>
      </c>
      <c r="M1213">
        <v>28.2</v>
      </c>
      <c r="N1213">
        <v>0</v>
      </c>
      <c r="O1213">
        <v>2</v>
      </c>
      <c r="P1213">
        <v>2</v>
      </c>
      <c r="T1213">
        <v>180000</v>
      </c>
      <c r="U1213">
        <v>0.93</v>
      </c>
      <c r="V1213">
        <v>182</v>
      </c>
      <c r="W1213">
        <v>199.124726477</v>
      </c>
      <c r="Y1213">
        <v>5.2</v>
      </c>
      <c r="Z1213">
        <v>5.2</v>
      </c>
      <c r="AA1213">
        <v>97</v>
      </c>
      <c r="AL1213">
        <v>9.8000000000000007</v>
      </c>
      <c r="AM1213">
        <v>27.5</v>
      </c>
      <c r="AN1213">
        <v>18.5</v>
      </c>
      <c r="AO1213" s="3">
        <v>43215</v>
      </c>
      <c r="AP1213" s="3">
        <v>43864</v>
      </c>
      <c r="AQ1213" t="s">
        <v>239</v>
      </c>
      <c r="AR1213" t="s">
        <v>2686</v>
      </c>
    </row>
    <row r="1214" spans="1:44" hidden="1" x14ac:dyDescent="0.3">
      <c r="A1214" t="b">
        <f>AND($H1214="Heat Pump",$K1214&lt;=Summary!$B$3)</f>
        <v>0</v>
      </c>
      <c r="B1214">
        <v>2323900</v>
      </c>
      <c r="C1214" t="s">
        <v>74</v>
      </c>
      <c r="D1214" t="s">
        <v>112</v>
      </c>
      <c r="E1214" t="s">
        <v>2246</v>
      </c>
      <c r="F1214" t="s">
        <v>2687</v>
      </c>
      <c r="H1214" t="s">
        <v>213</v>
      </c>
      <c r="I1214" t="s">
        <v>214</v>
      </c>
      <c r="O1214">
        <v>2</v>
      </c>
      <c r="P1214">
        <v>2</v>
      </c>
      <c r="T1214">
        <v>199000</v>
      </c>
      <c r="U1214">
        <v>0.93</v>
      </c>
      <c r="V1214">
        <v>182</v>
      </c>
      <c r="Y1214">
        <v>5.7</v>
      </c>
      <c r="Z1214">
        <v>5.7</v>
      </c>
      <c r="AL1214">
        <v>9.8000000000000007</v>
      </c>
      <c r="AM1214">
        <v>27.5</v>
      </c>
      <c r="AN1214">
        <v>18.5</v>
      </c>
      <c r="AO1214" s="3">
        <v>43215</v>
      </c>
      <c r="AP1214" s="3">
        <v>43922</v>
      </c>
      <c r="AQ1214" t="s">
        <v>239</v>
      </c>
      <c r="AR1214" t="s">
        <v>2688</v>
      </c>
    </row>
    <row r="1215" spans="1:44" hidden="1" x14ac:dyDescent="0.3">
      <c r="A1215" t="b">
        <f>AND($H1215="Heat Pump",$K1215&lt;=Summary!$B$3)</f>
        <v>0</v>
      </c>
      <c r="B1215">
        <v>2323901</v>
      </c>
      <c r="C1215" t="s">
        <v>74</v>
      </c>
      <c r="D1215" t="s">
        <v>112</v>
      </c>
      <c r="E1215" t="s">
        <v>2246</v>
      </c>
      <c r="F1215" t="s">
        <v>2689</v>
      </c>
      <c r="H1215" t="s">
        <v>213</v>
      </c>
      <c r="I1215" t="s">
        <v>218</v>
      </c>
      <c r="O1215">
        <v>2</v>
      </c>
      <c r="P1215">
        <v>2</v>
      </c>
      <c r="T1215">
        <v>199000</v>
      </c>
      <c r="U1215">
        <v>0.93</v>
      </c>
      <c r="V1215">
        <v>182</v>
      </c>
      <c r="W1215">
        <v>199.124726477</v>
      </c>
      <c r="Y1215">
        <v>5.7</v>
      </c>
      <c r="Z1215">
        <v>5.7</v>
      </c>
      <c r="AL1215">
        <v>9.8000000000000007</v>
      </c>
      <c r="AM1215">
        <v>27.5</v>
      </c>
      <c r="AN1215">
        <v>18.5</v>
      </c>
      <c r="AO1215" s="3">
        <v>43215</v>
      </c>
      <c r="AP1215" s="3">
        <v>43922</v>
      </c>
      <c r="AQ1215" t="s">
        <v>239</v>
      </c>
      <c r="AR1215" t="s">
        <v>2690</v>
      </c>
    </row>
    <row r="1216" spans="1:44" hidden="1" x14ac:dyDescent="0.3">
      <c r="A1216" t="b">
        <f>AND($H1216="Heat Pump",$K1216&lt;=Summary!$B$3)</f>
        <v>0</v>
      </c>
      <c r="B1216">
        <v>2323887</v>
      </c>
      <c r="C1216" t="s">
        <v>74</v>
      </c>
      <c r="D1216" t="s">
        <v>112</v>
      </c>
      <c r="E1216" t="s">
        <v>2246</v>
      </c>
      <c r="F1216" t="s">
        <v>2691</v>
      </c>
      <c r="H1216" t="s">
        <v>213</v>
      </c>
      <c r="I1216" t="s">
        <v>214</v>
      </c>
      <c r="O1216">
        <v>2</v>
      </c>
      <c r="P1216">
        <v>2</v>
      </c>
      <c r="T1216">
        <v>199000</v>
      </c>
      <c r="U1216">
        <v>0.93</v>
      </c>
      <c r="V1216">
        <v>182</v>
      </c>
      <c r="Y1216">
        <v>5.7</v>
      </c>
      <c r="Z1216">
        <v>5.7</v>
      </c>
      <c r="AL1216">
        <v>9.8000000000000007</v>
      </c>
      <c r="AM1216">
        <v>27.5</v>
      </c>
      <c r="AN1216">
        <v>18.5</v>
      </c>
      <c r="AO1216" s="3">
        <v>43215</v>
      </c>
      <c r="AP1216" s="3">
        <v>43922</v>
      </c>
      <c r="AQ1216" t="s">
        <v>239</v>
      </c>
      <c r="AR1216" t="s">
        <v>2692</v>
      </c>
    </row>
    <row r="1217" spans="1:44" hidden="1" x14ac:dyDescent="0.3">
      <c r="A1217" t="b">
        <f>AND($H1217="Heat Pump",$K1217&lt;=Summary!$B$3)</f>
        <v>0</v>
      </c>
      <c r="B1217">
        <v>2323888</v>
      </c>
      <c r="C1217" t="s">
        <v>74</v>
      </c>
      <c r="D1217" t="s">
        <v>112</v>
      </c>
      <c r="E1217" t="s">
        <v>2246</v>
      </c>
      <c r="F1217" t="s">
        <v>2693</v>
      </c>
      <c r="H1217" t="s">
        <v>213</v>
      </c>
      <c r="I1217" t="s">
        <v>218</v>
      </c>
      <c r="O1217">
        <v>2</v>
      </c>
      <c r="P1217">
        <v>2</v>
      </c>
      <c r="T1217">
        <v>199000</v>
      </c>
      <c r="U1217">
        <v>0.93</v>
      </c>
      <c r="V1217">
        <v>182</v>
      </c>
      <c r="W1217">
        <v>199.124726477</v>
      </c>
      <c r="Y1217">
        <v>5.7</v>
      </c>
      <c r="Z1217">
        <v>5.7</v>
      </c>
      <c r="AL1217">
        <v>9.8000000000000007</v>
      </c>
      <c r="AM1217">
        <v>27.5</v>
      </c>
      <c r="AN1217">
        <v>18.5</v>
      </c>
      <c r="AO1217" s="3">
        <v>43215</v>
      </c>
      <c r="AP1217" s="3">
        <v>43922</v>
      </c>
      <c r="AQ1217" t="s">
        <v>239</v>
      </c>
      <c r="AR1217" t="s">
        <v>2694</v>
      </c>
    </row>
    <row r="1218" spans="1:44" hidden="1" x14ac:dyDescent="0.3">
      <c r="A1218" t="b">
        <f>AND($H1218="Heat Pump",$K1218&lt;=Summary!$B$3)</f>
        <v>0</v>
      </c>
      <c r="B1218">
        <v>2336514</v>
      </c>
      <c r="C1218" t="s">
        <v>74</v>
      </c>
      <c r="D1218" t="s">
        <v>112</v>
      </c>
      <c r="E1218" t="s">
        <v>2251</v>
      </c>
      <c r="F1218" t="s">
        <v>2695</v>
      </c>
      <c r="H1218" t="s">
        <v>213</v>
      </c>
      <c r="I1218" t="s">
        <v>214</v>
      </c>
      <c r="K1218">
        <v>0</v>
      </c>
      <c r="L1218">
        <v>0</v>
      </c>
      <c r="M1218">
        <v>31.2</v>
      </c>
      <c r="N1218">
        <v>0</v>
      </c>
      <c r="O1218">
        <v>3</v>
      </c>
      <c r="P1218">
        <v>3</v>
      </c>
      <c r="T1218">
        <v>199000</v>
      </c>
      <c r="U1218">
        <v>0.94</v>
      </c>
      <c r="V1218">
        <v>181</v>
      </c>
      <c r="Y1218">
        <v>6</v>
      </c>
      <c r="Z1218">
        <v>6</v>
      </c>
      <c r="AA1218">
        <v>97</v>
      </c>
      <c r="AL1218">
        <v>14.8</v>
      </c>
      <c r="AM1218">
        <v>28.7</v>
      </c>
      <c r="AN1218">
        <v>17.3</v>
      </c>
      <c r="AO1218" s="3">
        <v>43570</v>
      </c>
      <c r="AP1218" s="3">
        <v>43864</v>
      </c>
      <c r="AQ1218" t="s">
        <v>215</v>
      </c>
      <c r="AR1218" t="s">
        <v>2696</v>
      </c>
    </row>
    <row r="1219" spans="1:44" hidden="1" x14ac:dyDescent="0.3">
      <c r="A1219" t="b">
        <f>AND($H1219="Heat Pump",$K1219&lt;=Summary!$B$3)</f>
        <v>0</v>
      </c>
      <c r="B1219">
        <v>2336515</v>
      </c>
      <c r="C1219" t="s">
        <v>74</v>
      </c>
      <c r="D1219" t="s">
        <v>112</v>
      </c>
      <c r="E1219" t="s">
        <v>2251</v>
      </c>
      <c r="F1219" t="s">
        <v>2697</v>
      </c>
      <c r="H1219" t="s">
        <v>213</v>
      </c>
      <c r="I1219" t="s">
        <v>218</v>
      </c>
      <c r="K1219">
        <v>0</v>
      </c>
      <c r="L1219">
        <v>0</v>
      </c>
      <c r="M1219">
        <v>31.2</v>
      </c>
      <c r="N1219">
        <v>0</v>
      </c>
      <c r="O1219">
        <v>3</v>
      </c>
      <c r="P1219">
        <v>3</v>
      </c>
      <c r="T1219">
        <v>199000</v>
      </c>
      <c r="U1219">
        <v>0.94</v>
      </c>
      <c r="V1219">
        <v>181</v>
      </c>
      <c r="W1219">
        <v>198.03063457330001</v>
      </c>
      <c r="Y1219">
        <v>6</v>
      </c>
      <c r="Z1219">
        <v>6</v>
      </c>
      <c r="AA1219">
        <v>97</v>
      </c>
      <c r="AL1219">
        <v>14.8</v>
      </c>
      <c r="AM1219">
        <v>28.7</v>
      </c>
      <c r="AN1219">
        <v>17.3</v>
      </c>
      <c r="AO1219" s="3">
        <v>43570</v>
      </c>
      <c r="AP1219" s="3">
        <v>43864</v>
      </c>
      <c r="AQ1219" t="s">
        <v>215</v>
      </c>
      <c r="AR1219" t="s">
        <v>2698</v>
      </c>
    </row>
    <row r="1220" spans="1:44" hidden="1" x14ac:dyDescent="0.3">
      <c r="A1220" t="b">
        <f>AND($H1220="Heat Pump",$K1220&lt;=Summary!$B$3)</f>
        <v>0</v>
      </c>
      <c r="B1220">
        <v>2317520</v>
      </c>
      <c r="C1220" t="s">
        <v>74</v>
      </c>
      <c r="D1220" t="s">
        <v>2699</v>
      </c>
      <c r="E1220" t="s">
        <v>2700</v>
      </c>
      <c r="F1220" t="s">
        <v>2700</v>
      </c>
      <c r="H1220" t="s">
        <v>213</v>
      </c>
      <c r="I1220" t="s">
        <v>314</v>
      </c>
      <c r="K1220">
        <v>1</v>
      </c>
      <c r="T1220">
        <v>180000</v>
      </c>
      <c r="U1220">
        <v>0.94</v>
      </c>
      <c r="Y1220">
        <v>5.2</v>
      </c>
      <c r="Z1220">
        <v>5.2</v>
      </c>
      <c r="AA1220">
        <v>96</v>
      </c>
      <c r="AO1220" s="3">
        <v>43038</v>
      </c>
      <c r="AP1220" s="3">
        <v>43447</v>
      </c>
      <c r="AQ1220" t="s">
        <v>215</v>
      </c>
      <c r="AR1220" t="s">
        <v>2701</v>
      </c>
    </row>
    <row r="1221" spans="1:44" hidden="1" x14ac:dyDescent="0.3">
      <c r="A1221" t="b">
        <f>AND($H1221="Heat Pump",$K1221&lt;=Summary!$B$3)</f>
        <v>0</v>
      </c>
      <c r="B1221">
        <v>2317521</v>
      </c>
      <c r="C1221" t="s">
        <v>74</v>
      </c>
      <c r="D1221" t="s">
        <v>2699</v>
      </c>
      <c r="E1221" t="s">
        <v>2702</v>
      </c>
      <c r="F1221" t="s">
        <v>2702</v>
      </c>
      <c r="H1221" t="s">
        <v>213</v>
      </c>
      <c r="I1221" t="s">
        <v>314</v>
      </c>
      <c r="K1221">
        <v>1</v>
      </c>
      <c r="T1221">
        <v>180000</v>
      </c>
      <c r="U1221">
        <v>0.94</v>
      </c>
      <c r="Y1221">
        <v>5.2</v>
      </c>
      <c r="Z1221">
        <v>5.2</v>
      </c>
      <c r="AA1221">
        <v>96</v>
      </c>
      <c r="AO1221" s="3">
        <v>43038</v>
      </c>
      <c r="AP1221" s="3">
        <v>43447</v>
      </c>
      <c r="AQ1221" t="s">
        <v>215</v>
      </c>
      <c r="AR1221" t="s">
        <v>2703</v>
      </c>
    </row>
    <row r="1222" spans="1:44" hidden="1" x14ac:dyDescent="0.3">
      <c r="A1222" t="b">
        <f>AND($H1222="Heat Pump",$K1222&lt;=Summary!$B$3)</f>
        <v>0</v>
      </c>
      <c r="B1222">
        <v>2323908</v>
      </c>
      <c r="C1222" t="s">
        <v>74</v>
      </c>
      <c r="D1222" t="s">
        <v>89</v>
      </c>
      <c r="E1222" t="s">
        <v>2246</v>
      </c>
      <c r="F1222" t="s">
        <v>2704</v>
      </c>
      <c r="H1222" t="s">
        <v>213</v>
      </c>
      <c r="I1222" t="s">
        <v>214</v>
      </c>
      <c r="O1222">
        <v>2</v>
      </c>
      <c r="P1222">
        <v>2</v>
      </c>
      <c r="T1222">
        <v>199000</v>
      </c>
      <c r="U1222">
        <v>0.93</v>
      </c>
      <c r="V1222">
        <v>182</v>
      </c>
      <c r="Y1222">
        <v>5.7</v>
      </c>
      <c r="Z1222">
        <v>5.7</v>
      </c>
      <c r="AL1222">
        <v>9.8000000000000007</v>
      </c>
      <c r="AM1222">
        <v>27.5</v>
      </c>
      <c r="AN1222">
        <v>18.5</v>
      </c>
      <c r="AO1222" s="3">
        <v>43215</v>
      </c>
      <c r="AP1222" s="3">
        <v>43922</v>
      </c>
      <c r="AQ1222" t="s">
        <v>239</v>
      </c>
      <c r="AR1222" t="s">
        <v>2705</v>
      </c>
    </row>
    <row r="1223" spans="1:44" hidden="1" x14ac:dyDescent="0.3">
      <c r="A1223" t="b">
        <f>AND($H1223="Heat Pump",$K1223&lt;=Summary!$B$3)</f>
        <v>0</v>
      </c>
      <c r="B1223">
        <v>2323909</v>
      </c>
      <c r="C1223" t="s">
        <v>74</v>
      </c>
      <c r="D1223" t="s">
        <v>89</v>
      </c>
      <c r="E1223" t="s">
        <v>2246</v>
      </c>
      <c r="F1223" t="s">
        <v>2706</v>
      </c>
      <c r="H1223" t="s">
        <v>213</v>
      </c>
      <c r="I1223" t="s">
        <v>218</v>
      </c>
      <c r="O1223">
        <v>2</v>
      </c>
      <c r="P1223">
        <v>2</v>
      </c>
      <c r="T1223">
        <v>199000</v>
      </c>
      <c r="U1223">
        <v>0.93</v>
      </c>
      <c r="V1223">
        <v>182</v>
      </c>
      <c r="W1223">
        <v>199.124726477</v>
      </c>
      <c r="Y1223">
        <v>5.7</v>
      </c>
      <c r="Z1223">
        <v>5.7</v>
      </c>
      <c r="AL1223">
        <v>9.8000000000000007</v>
      </c>
      <c r="AM1223">
        <v>27.5</v>
      </c>
      <c r="AN1223">
        <v>18.5</v>
      </c>
      <c r="AO1223" s="3">
        <v>43215</v>
      </c>
      <c r="AP1223" s="3">
        <v>43922</v>
      </c>
      <c r="AQ1223" t="s">
        <v>239</v>
      </c>
      <c r="AR1223" t="s">
        <v>2707</v>
      </c>
    </row>
    <row r="1224" spans="1:44" hidden="1" x14ac:dyDescent="0.3">
      <c r="A1224" t="b">
        <f>AND($H1224="Heat Pump",$K1224&lt;=Summary!$B$3)</f>
        <v>0</v>
      </c>
      <c r="B1224">
        <v>2358339</v>
      </c>
      <c r="C1224" t="s">
        <v>74</v>
      </c>
      <c r="D1224" t="s">
        <v>89</v>
      </c>
      <c r="E1224" t="s">
        <v>2708</v>
      </c>
      <c r="F1224" t="s">
        <v>2708</v>
      </c>
      <c r="H1224" t="s">
        <v>213</v>
      </c>
      <c r="I1224" t="s">
        <v>214</v>
      </c>
      <c r="O1224">
        <v>2</v>
      </c>
      <c r="P1224">
        <v>2</v>
      </c>
      <c r="T1224">
        <v>199000</v>
      </c>
      <c r="U1224">
        <v>0.93</v>
      </c>
      <c r="V1224">
        <v>182</v>
      </c>
      <c r="Y1224">
        <v>5.7</v>
      </c>
      <c r="Z1224">
        <v>5.7</v>
      </c>
      <c r="AL1224">
        <v>9.8000000000000007</v>
      </c>
      <c r="AM1224">
        <v>27.5</v>
      </c>
      <c r="AN1224">
        <v>18.5</v>
      </c>
      <c r="AO1224" s="3">
        <v>43921</v>
      </c>
      <c r="AP1224" s="3">
        <v>43943</v>
      </c>
      <c r="AQ1224" t="s">
        <v>255</v>
      </c>
      <c r="AR1224" t="s">
        <v>2709</v>
      </c>
    </row>
    <row r="1225" spans="1:44" hidden="1" x14ac:dyDescent="0.3">
      <c r="A1225" t="b">
        <f>AND($H1225="Heat Pump",$K1225&lt;=Summary!$B$3)</f>
        <v>0</v>
      </c>
      <c r="B1225">
        <v>2358338</v>
      </c>
      <c r="C1225" t="s">
        <v>74</v>
      </c>
      <c r="D1225" t="s">
        <v>89</v>
      </c>
      <c r="E1225" t="s">
        <v>2708</v>
      </c>
      <c r="F1225" t="s">
        <v>2710</v>
      </c>
      <c r="H1225" t="s">
        <v>213</v>
      </c>
      <c r="I1225" t="s">
        <v>218</v>
      </c>
      <c r="O1225">
        <v>2</v>
      </c>
      <c r="P1225">
        <v>3</v>
      </c>
      <c r="T1225">
        <v>199000</v>
      </c>
      <c r="U1225">
        <v>0.93</v>
      </c>
      <c r="V1225">
        <v>182</v>
      </c>
      <c r="W1225">
        <v>199.124726477</v>
      </c>
      <c r="Y1225">
        <v>5.7</v>
      </c>
      <c r="Z1225">
        <v>5.7</v>
      </c>
      <c r="AL1225">
        <v>9.8000000000000007</v>
      </c>
      <c r="AM1225">
        <v>27.5</v>
      </c>
      <c r="AN1225">
        <v>18.5</v>
      </c>
      <c r="AO1225" s="3">
        <v>43921</v>
      </c>
      <c r="AP1225" s="3">
        <v>43943</v>
      </c>
      <c r="AQ1225" t="s">
        <v>255</v>
      </c>
      <c r="AR1225" t="s">
        <v>2711</v>
      </c>
    </row>
    <row r="1226" spans="1:44" hidden="1" x14ac:dyDescent="0.3">
      <c r="A1226" t="b">
        <f>AND($H1226="Heat Pump",$K1226&lt;=Summary!$B$3)</f>
        <v>1</v>
      </c>
      <c r="B1226">
        <v>2366520</v>
      </c>
      <c r="C1226" t="s">
        <v>74</v>
      </c>
      <c r="D1226" t="s">
        <v>89</v>
      </c>
      <c r="E1226" t="s">
        <v>2285</v>
      </c>
      <c r="F1226" t="s">
        <v>2712</v>
      </c>
      <c r="H1226" t="s">
        <v>224</v>
      </c>
      <c r="I1226" t="s">
        <v>225</v>
      </c>
      <c r="K1226">
        <v>36</v>
      </c>
      <c r="L1226">
        <v>45</v>
      </c>
      <c r="N1226">
        <v>16</v>
      </c>
      <c r="Q1226">
        <v>4.5</v>
      </c>
      <c r="R1226">
        <v>240</v>
      </c>
      <c r="T1226">
        <v>0</v>
      </c>
      <c r="U1226">
        <v>3.75</v>
      </c>
      <c r="X1226">
        <v>60</v>
      </c>
      <c r="AA1226">
        <v>434</v>
      </c>
      <c r="AO1226" s="3">
        <v>44104</v>
      </c>
      <c r="AP1226" s="3">
        <v>44104</v>
      </c>
      <c r="AQ1226" t="s">
        <v>215</v>
      </c>
      <c r="AR1226" t="s">
        <v>2713</v>
      </c>
    </row>
    <row r="1227" spans="1:44" hidden="1" x14ac:dyDescent="0.3">
      <c r="A1227" t="b">
        <f>AND($H1227="Heat Pump",$K1227&lt;=Summary!$B$3)</f>
        <v>1</v>
      </c>
      <c r="B1227">
        <v>2366517</v>
      </c>
      <c r="C1227" t="s">
        <v>74</v>
      </c>
      <c r="D1227" t="s">
        <v>89</v>
      </c>
      <c r="E1227" t="s">
        <v>2285</v>
      </c>
      <c r="F1227" t="s">
        <v>2714</v>
      </c>
      <c r="H1227" t="s">
        <v>224</v>
      </c>
      <c r="I1227" t="s">
        <v>225</v>
      </c>
      <c r="K1227">
        <v>45</v>
      </c>
      <c r="L1227">
        <v>44.8</v>
      </c>
      <c r="N1227">
        <v>18</v>
      </c>
      <c r="Q1227">
        <v>4.5</v>
      </c>
      <c r="R1227">
        <v>240</v>
      </c>
      <c r="T1227">
        <v>0</v>
      </c>
      <c r="U1227">
        <v>3.75</v>
      </c>
      <c r="X1227">
        <v>67</v>
      </c>
      <c r="AA1227">
        <v>430</v>
      </c>
      <c r="AO1227" s="3">
        <v>44104</v>
      </c>
      <c r="AP1227" s="3">
        <v>44104</v>
      </c>
      <c r="AQ1227" t="s">
        <v>215</v>
      </c>
      <c r="AR1227" t="s">
        <v>2715</v>
      </c>
    </row>
    <row r="1228" spans="1:44" hidden="1" x14ac:dyDescent="0.3">
      <c r="A1228" t="b">
        <f>AND($H1228="Heat Pump",$K1228&lt;=Summary!$B$3)</f>
        <v>0</v>
      </c>
      <c r="B1228">
        <v>2366519</v>
      </c>
      <c r="C1228" t="s">
        <v>74</v>
      </c>
      <c r="D1228" t="s">
        <v>89</v>
      </c>
      <c r="E1228" t="s">
        <v>2285</v>
      </c>
      <c r="F1228" t="s">
        <v>2716</v>
      </c>
      <c r="H1228" t="s">
        <v>224</v>
      </c>
      <c r="I1228" t="s">
        <v>225</v>
      </c>
      <c r="K1228">
        <v>72</v>
      </c>
      <c r="L1228">
        <v>57.4</v>
      </c>
      <c r="N1228">
        <v>20</v>
      </c>
      <c r="Q1228">
        <v>4.5</v>
      </c>
      <c r="R1228">
        <v>240</v>
      </c>
      <c r="T1228">
        <v>0</v>
      </c>
      <c r="U1228">
        <v>4</v>
      </c>
      <c r="X1228">
        <v>87</v>
      </c>
      <c r="AA1228">
        <v>447</v>
      </c>
      <c r="AO1228" s="3">
        <v>44104</v>
      </c>
      <c r="AP1228" s="3">
        <v>44104</v>
      </c>
      <c r="AQ1228" t="s">
        <v>215</v>
      </c>
      <c r="AR1228" t="s">
        <v>2717</v>
      </c>
    </row>
    <row r="1229" spans="1:44" hidden="1" x14ac:dyDescent="0.3">
      <c r="A1229" t="b">
        <f>AND($H1229="Heat Pump",$K1229&lt;=Summary!$B$3)</f>
        <v>0</v>
      </c>
      <c r="B1229">
        <v>2323685</v>
      </c>
      <c r="C1229" t="s">
        <v>74</v>
      </c>
      <c r="D1229" t="s">
        <v>89</v>
      </c>
      <c r="E1229" t="s">
        <v>89</v>
      </c>
      <c r="F1229" t="s">
        <v>2718</v>
      </c>
      <c r="H1229" t="s">
        <v>238</v>
      </c>
      <c r="I1229" t="s">
        <v>214</v>
      </c>
      <c r="K1229">
        <v>37</v>
      </c>
      <c r="L1229">
        <v>51</v>
      </c>
      <c r="M1229">
        <v>62</v>
      </c>
      <c r="N1229">
        <v>22</v>
      </c>
      <c r="O1229">
        <v>2</v>
      </c>
      <c r="P1229">
        <v>3</v>
      </c>
      <c r="S1229">
        <v>1516</v>
      </c>
      <c r="T1229">
        <v>40000</v>
      </c>
      <c r="U1229">
        <v>0.83</v>
      </c>
      <c r="V1229">
        <v>187</v>
      </c>
      <c r="X1229">
        <v>87</v>
      </c>
      <c r="AA1229">
        <v>92</v>
      </c>
      <c r="AM1229">
        <v>63</v>
      </c>
      <c r="AO1229" s="3">
        <v>41275</v>
      </c>
      <c r="AP1229" s="3">
        <v>43447</v>
      </c>
      <c r="AQ1229" t="s">
        <v>239</v>
      </c>
      <c r="AR1229" t="s">
        <v>2719</v>
      </c>
    </row>
    <row r="1230" spans="1:44" hidden="1" x14ac:dyDescent="0.3">
      <c r="A1230" t="b">
        <f>AND($H1230="Heat Pump",$K1230&lt;=Summary!$B$3)</f>
        <v>0</v>
      </c>
      <c r="B1230">
        <v>2323686</v>
      </c>
      <c r="C1230" t="s">
        <v>74</v>
      </c>
      <c r="D1230" t="s">
        <v>89</v>
      </c>
      <c r="E1230" t="s">
        <v>89</v>
      </c>
      <c r="F1230" t="s">
        <v>2720</v>
      </c>
      <c r="H1230" t="s">
        <v>238</v>
      </c>
      <c r="I1230" t="s">
        <v>218</v>
      </c>
      <c r="K1230">
        <v>37</v>
      </c>
      <c r="L1230">
        <v>51</v>
      </c>
      <c r="M1230">
        <v>62</v>
      </c>
      <c r="N1230">
        <v>22</v>
      </c>
      <c r="O1230">
        <v>2</v>
      </c>
      <c r="P1230">
        <v>3</v>
      </c>
      <c r="S1230">
        <v>1516</v>
      </c>
      <c r="T1230">
        <v>36000</v>
      </c>
      <c r="U1230">
        <v>0.83</v>
      </c>
      <c r="V1230">
        <v>205</v>
      </c>
      <c r="W1230">
        <v>224.28884026259999</v>
      </c>
      <c r="X1230">
        <v>87</v>
      </c>
      <c r="AA1230">
        <v>92</v>
      </c>
      <c r="AM1230">
        <v>63</v>
      </c>
      <c r="AO1230" s="3">
        <v>41275</v>
      </c>
      <c r="AP1230" s="3">
        <v>43447</v>
      </c>
      <c r="AQ1230" t="s">
        <v>239</v>
      </c>
      <c r="AR1230" t="s">
        <v>2721</v>
      </c>
    </row>
    <row r="1231" spans="1:44" hidden="1" x14ac:dyDescent="0.3">
      <c r="A1231" t="b">
        <f>AND($H1231="Heat Pump",$K1231&lt;=Summary!$B$3)</f>
        <v>0</v>
      </c>
      <c r="B1231">
        <v>2317486</v>
      </c>
      <c r="C1231" t="s">
        <v>74</v>
      </c>
      <c r="D1231" t="s">
        <v>89</v>
      </c>
      <c r="E1231" t="s">
        <v>89</v>
      </c>
      <c r="F1231" t="s">
        <v>2722</v>
      </c>
      <c r="H1231" t="s">
        <v>238</v>
      </c>
      <c r="I1231" t="s">
        <v>214</v>
      </c>
      <c r="K1231">
        <v>46</v>
      </c>
      <c r="L1231">
        <v>60</v>
      </c>
      <c r="M1231">
        <v>71</v>
      </c>
      <c r="N1231">
        <v>22</v>
      </c>
      <c r="O1231">
        <v>2</v>
      </c>
      <c r="P1231">
        <v>3</v>
      </c>
      <c r="T1231">
        <v>40000</v>
      </c>
      <c r="U1231">
        <v>0.8</v>
      </c>
      <c r="V1231">
        <v>187</v>
      </c>
      <c r="X1231">
        <v>87</v>
      </c>
      <c r="AA1231">
        <v>89</v>
      </c>
      <c r="AO1231" s="3">
        <v>41275</v>
      </c>
      <c r="AP1231" s="3">
        <v>43220</v>
      </c>
      <c r="AQ1231" t="s">
        <v>239</v>
      </c>
      <c r="AR1231" t="s">
        <v>2723</v>
      </c>
    </row>
    <row r="1232" spans="1:44" hidden="1" x14ac:dyDescent="0.3">
      <c r="A1232" t="b">
        <f>AND($H1232="Heat Pump",$K1232&lt;=Summary!$B$3)</f>
        <v>0</v>
      </c>
      <c r="B1232">
        <v>2317487</v>
      </c>
      <c r="C1232" t="s">
        <v>74</v>
      </c>
      <c r="D1232" t="s">
        <v>89</v>
      </c>
      <c r="E1232" t="s">
        <v>89</v>
      </c>
      <c r="F1232" t="s">
        <v>2724</v>
      </c>
      <c r="H1232" t="s">
        <v>238</v>
      </c>
      <c r="I1232" t="s">
        <v>218</v>
      </c>
      <c r="K1232">
        <v>46</v>
      </c>
      <c r="L1232">
        <v>60</v>
      </c>
      <c r="M1232">
        <v>71</v>
      </c>
      <c r="N1232">
        <v>22</v>
      </c>
      <c r="O1232">
        <v>2</v>
      </c>
      <c r="P1232">
        <v>3</v>
      </c>
      <c r="T1232">
        <v>36000</v>
      </c>
      <c r="U1232">
        <v>0.8</v>
      </c>
      <c r="V1232">
        <v>205</v>
      </c>
      <c r="W1232">
        <v>224.28884026259999</v>
      </c>
      <c r="X1232">
        <v>87</v>
      </c>
      <c r="AA1232">
        <v>89</v>
      </c>
      <c r="AO1232" s="3">
        <v>41275</v>
      </c>
      <c r="AP1232" s="3">
        <v>43220</v>
      </c>
      <c r="AQ1232" t="s">
        <v>239</v>
      </c>
      <c r="AR1232" t="s">
        <v>2725</v>
      </c>
    </row>
    <row r="1233" spans="1:44" hidden="1" x14ac:dyDescent="0.3">
      <c r="A1233" t="b">
        <f>AND($H1233="Heat Pump",$K1233&lt;=Summary!$B$3)</f>
        <v>0</v>
      </c>
      <c r="B1233">
        <v>2317528</v>
      </c>
      <c r="C1233" t="s">
        <v>74</v>
      </c>
      <c r="D1233" t="s">
        <v>89</v>
      </c>
      <c r="E1233" t="s">
        <v>2726</v>
      </c>
      <c r="F1233" t="s">
        <v>2727</v>
      </c>
      <c r="H1233" t="s">
        <v>238</v>
      </c>
      <c r="I1233" t="s">
        <v>214</v>
      </c>
      <c r="K1233">
        <v>28</v>
      </c>
      <c r="L1233">
        <v>59</v>
      </c>
      <c r="M1233">
        <v>64</v>
      </c>
      <c r="N1233">
        <v>18</v>
      </c>
      <c r="O1233">
        <v>3</v>
      </c>
      <c r="P1233">
        <v>4</v>
      </c>
      <c r="T1233">
        <v>60000</v>
      </c>
      <c r="U1233">
        <v>0.71</v>
      </c>
      <c r="V1233">
        <v>214</v>
      </c>
      <c r="X1233">
        <v>93</v>
      </c>
      <c r="AA1233">
        <v>78</v>
      </c>
      <c r="AO1233" s="3">
        <v>40693</v>
      </c>
      <c r="AP1233" s="3">
        <v>43220</v>
      </c>
      <c r="AQ1233" t="s">
        <v>215</v>
      </c>
      <c r="AR1233" t="s">
        <v>2728</v>
      </c>
    </row>
    <row r="1234" spans="1:44" hidden="1" x14ac:dyDescent="0.3">
      <c r="A1234" t="b">
        <f>AND($H1234="Heat Pump",$K1234&lt;=Summary!$B$3)</f>
        <v>0</v>
      </c>
      <c r="B1234">
        <v>2317560</v>
      </c>
      <c r="C1234" t="s">
        <v>74</v>
      </c>
      <c r="D1234" t="s">
        <v>89</v>
      </c>
      <c r="E1234" t="s">
        <v>2729</v>
      </c>
      <c r="F1234" t="s">
        <v>2730</v>
      </c>
      <c r="H1234" t="s">
        <v>238</v>
      </c>
      <c r="I1234" t="s">
        <v>218</v>
      </c>
      <c r="K1234">
        <v>37</v>
      </c>
      <c r="L1234">
        <v>58</v>
      </c>
      <c r="M1234">
        <v>63</v>
      </c>
      <c r="N1234">
        <v>20</v>
      </c>
      <c r="O1234">
        <v>3</v>
      </c>
      <c r="P1234">
        <v>4</v>
      </c>
      <c r="T1234">
        <v>36000</v>
      </c>
      <c r="U1234">
        <v>0.7</v>
      </c>
      <c r="V1234">
        <v>0</v>
      </c>
      <c r="W1234">
        <v>0</v>
      </c>
      <c r="X1234">
        <v>85</v>
      </c>
      <c r="AA1234">
        <v>76</v>
      </c>
      <c r="AL1234">
        <v>11</v>
      </c>
      <c r="AM1234">
        <v>22</v>
      </c>
      <c r="AN1234">
        <v>18</v>
      </c>
      <c r="AO1234" s="3">
        <v>40101</v>
      </c>
      <c r="AP1234" s="3">
        <v>43447</v>
      </c>
      <c r="AQ1234" t="s">
        <v>239</v>
      </c>
      <c r="AR1234" t="s">
        <v>2731</v>
      </c>
    </row>
    <row r="1235" spans="1:44" hidden="1" x14ac:dyDescent="0.3">
      <c r="A1235" t="b">
        <f>AND($H1235="Heat Pump",$K1235&lt;=Summary!$B$3)</f>
        <v>0</v>
      </c>
      <c r="B1235">
        <v>2317559</v>
      </c>
      <c r="C1235" t="s">
        <v>74</v>
      </c>
      <c r="D1235" t="s">
        <v>89</v>
      </c>
      <c r="E1235" t="s">
        <v>2729</v>
      </c>
      <c r="F1235" t="s">
        <v>2732</v>
      </c>
      <c r="H1235" t="s">
        <v>238</v>
      </c>
      <c r="I1235" t="s">
        <v>214</v>
      </c>
      <c r="K1235">
        <v>37</v>
      </c>
      <c r="L1235">
        <v>58</v>
      </c>
      <c r="M1235">
        <v>63</v>
      </c>
      <c r="N1235">
        <v>20</v>
      </c>
      <c r="O1235">
        <v>3</v>
      </c>
      <c r="P1235">
        <v>4</v>
      </c>
      <c r="T1235">
        <v>40000</v>
      </c>
      <c r="U1235">
        <v>0.7</v>
      </c>
      <c r="V1235">
        <v>220</v>
      </c>
      <c r="X1235">
        <v>85</v>
      </c>
      <c r="AA1235">
        <v>76</v>
      </c>
      <c r="AL1235">
        <v>11</v>
      </c>
      <c r="AM1235">
        <v>22</v>
      </c>
      <c r="AN1235">
        <v>18</v>
      </c>
      <c r="AO1235" s="3">
        <v>40101</v>
      </c>
      <c r="AP1235" s="3">
        <v>43447</v>
      </c>
      <c r="AQ1235" t="s">
        <v>239</v>
      </c>
      <c r="AR1235" t="s">
        <v>2733</v>
      </c>
    </row>
    <row r="1236" spans="1:44" hidden="1" x14ac:dyDescent="0.3">
      <c r="A1236" t="b">
        <f>AND($H1236="Heat Pump",$K1236&lt;=Summary!$B$3)</f>
        <v>0</v>
      </c>
      <c r="B1236">
        <v>2317441</v>
      </c>
      <c r="C1236" t="s">
        <v>74</v>
      </c>
      <c r="D1236" t="s">
        <v>89</v>
      </c>
      <c r="E1236" t="s">
        <v>254</v>
      </c>
      <c r="F1236" t="s">
        <v>2734</v>
      </c>
      <c r="H1236" t="s">
        <v>238</v>
      </c>
      <c r="I1236" t="s">
        <v>218</v>
      </c>
      <c r="K1236">
        <v>38</v>
      </c>
      <c r="L1236">
        <v>59</v>
      </c>
      <c r="M1236">
        <v>67</v>
      </c>
      <c r="N1236">
        <v>20</v>
      </c>
      <c r="O1236">
        <v>2</v>
      </c>
      <c r="P1236">
        <v>3</v>
      </c>
      <c r="T1236">
        <v>36000</v>
      </c>
      <c r="U1236">
        <v>0.69</v>
      </c>
      <c r="V1236">
        <v>0</v>
      </c>
      <c r="W1236">
        <v>0</v>
      </c>
      <c r="X1236">
        <v>86</v>
      </c>
      <c r="AA1236">
        <v>79</v>
      </c>
      <c r="AL1236">
        <v>12</v>
      </c>
      <c r="AM1236">
        <v>26</v>
      </c>
      <c r="AN1236">
        <v>19</v>
      </c>
      <c r="AO1236" s="3">
        <v>40436</v>
      </c>
      <c r="AP1236" s="3">
        <v>43220</v>
      </c>
      <c r="AQ1236" t="s">
        <v>239</v>
      </c>
      <c r="AR1236" t="s">
        <v>2735</v>
      </c>
    </row>
    <row r="1237" spans="1:44" hidden="1" x14ac:dyDescent="0.3">
      <c r="A1237" t="b">
        <f>AND($H1237="Heat Pump",$K1237&lt;=Summary!$B$3)</f>
        <v>0</v>
      </c>
      <c r="B1237">
        <v>2358343</v>
      </c>
      <c r="C1237" t="s">
        <v>74</v>
      </c>
      <c r="D1237" t="s">
        <v>89</v>
      </c>
      <c r="E1237" t="s">
        <v>2736</v>
      </c>
      <c r="F1237" t="s">
        <v>2736</v>
      </c>
      <c r="H1237" t="s">
        <v>238</v>
      </c>
      <c r="I1237" t="s">
        <v>214</v>
      </c>
      <c r="K1237">
        <v>39</v>
      </c>
      <c r="L1237">
        <v>59.1</v>
      </c>
      <c r="M1237">
        <v>71.3</v>
      </c>
      <c r="N1237">
        <v>16</v>
      </c>
      <c r="O1237">
        <v>2</v>
      </c>
      <c r="P1237">
        <v>3</v>
      </c>
      <c r="T1237">
        <v>36000</v>
      </c>
      <c r="U1237">
        <v>0.64</v>
      </c>
      <c r="V1237">
        <v>173</v>
      </c>
      <c r="X1237">
        <v>67</v>
      </c>
      <c r="AA1237">
        <v>74</v>
      </c>
      <c r="AO1237" s="3">
        <v>43913</v>
      </c>
      <c r="AP1237" s="3">
        <v>43943</v>
      </c>
      <c r="AQ1237" t="s">
        <v>239</v>
      </c>
      <c r="AR1237" t="s">
        <v>2737</v>
      </c>
    </row>
    <row r="1238" spans="1:44" hidden="1" x14ac:dyDescent="0.3">
      <c r="A1238" t="b">
        <f>AND($H1238="Heat Pump",$K1238&lt;=Summary!$B$3)</f>
        <v>0</v>
      </c>
      <c r="B1238">
        <v>2358347</v>
      </c>
      <c r="C1238" t="s">
        <v>74</v>
      </c>
      <c r="D1238" t="s">
        <v>89</v>
      </c>
      <c r="E1238" t="s">
        <v>2738</v>
      </c>
      <c r="F1238" t="s">
        <v>2738</v>
      </c>
      <c r="H1238" t="s">
        <v>238</v>
      </c>
      <c r="I1238" t="s">
        <v>214</v>
      </c>
      <c r="K1238">
        <v>38</v>
      </c>
      <c r="L1238">
        <v>59.1</v>
      </c>
      <c r="M1238">
        <v>65.3</v>
      </c>
      <c r="N1238">
        <v>16</v>
      </c>
      <c r="O1238">
        <v>3</v>
      </c>
      <c r="P1238">
        <v>4</v>
      </c>
      <c r="T1238">
        <v>38000</v>
      </c>
      <c r="U1238">
        <v>0.64</v>
      </c>
      <c r="V1238">
        <v>173</v>
      </c>
      <c r="X1238">
        <v>67</v>
      </c>
      <c r="AA1238">
        <v>75</v>
      </c>
      <c r="AO1238" s="3">
        <v>43913</v>
      </c>
      <c r="AP1238" s="3">
        <v>43943</v>
      </c>
      <c r="AQ1238" t="s">
        <v>239</v>
      </c>
      <c r="AR1238" t="s">
        <v>2739</v>
      </c>
    </row>
    <row r="1239" spans="1:44" hidden="1" x14ac:dyDescent="0.3">
      <c r="A1239" t="b">
        <f>AND($H1239="Heat Pump",$K1239&lt;=Summary!$B$3)</f>
        <v>0</v>
      </c>
      <c r="B1239">
        <v>2317440</v>
      </c>
      <c r="C1239" t="s">
        <v>74</v>
      </c>
      <c r="D1239" t="s">
        <v>89</v>
      </c>
      <c r="E1239" t="s">
        <v>254</v>
      </c>
      <c r="F1239" t="s">
        <v>2740</v>
      </c>
      <c r="H1239" t="s">
        <v>238</v>
      </c>
      <c r="I1239" t="s">
        <v>214</v>
      </c>
      <c r="K1239">
        <v>38</v>
      </c>
      <c r="L1239">
        <v>59</v>
      </c>
      <c r="M1239">
        <v>67</v>
      </c>
      <c r="N1239">
        <v>20</v>
      </c>
      <c r="O1239">
        <v>2</v>
      </c>
      <c r="P1239">
        <v>3</v>
      </c>
      <c r="T1239">
        <v>40000</v>
      </c>
      <c r="U1239">
        <v>0.69</v>
      </c>
      <c r="V1239">
        <v>224</v>
      </c>
      <c r="X1239">
        <v>86</v>
      </c>
      <c r="AA1239">
        <v>79</v>
      </c>
      <c r="AL1239">
        <v>12</v>
      </c>
      <c r="AM1239">
        <v>26</v>
      </c>
      <c r="AN1239">
        <v>19</v>
      </c>
      <c r="AO1239" s="3">
        <v>40436</v>
      </c>
      <c r="AP1239" s="3">
        <v>43220</v>
      </c>
      <c r="AQ1239" t="s">
        <v>239</v>
      </c>
      <c r="AR1239" t="s">
        <v>2741</v>
      </c>
    </row>
    <row r="1240" spans="1:44" hidden="1" x14ac:dyDescent="0.3">
      <c r="A1240" t="b">
        <f>AND($H1240="Heat Pump",$K1240&lt;=Summary!$B$3)</f>
        <v>0</v>
      </c>
      <c r="B1240">
        <v>2323694</v>
      </c>
      <c r="C1240" t="s">
        <v>74</v>
      </c>
      <c r="D1240" t="s">
        <v>89</v>
      </c>
      <c r="E1240" t="s">
        <v>254</v>
      </c>
      <c r="F1240" t="s">
        <v>2742</v>
      </c>
      <c r="H1240" t="s">
        <v>238</v>
      </c>
      <c r="I1240" t="s">
        <v>218</v>
      </c>
      <c r="K1240">
        <v>39</v>
      </c>
      <c r="L1240">
        <v>51</v>
      </c>
      <c r="M1240">
        <v>62.5</v>
      </c>
      <c r="N1240">
        <v>22</v>
      </c>
      <c r="O1240">
        <v>3</v>
      </c>
      <c r="P1240">
        <v>2</v>
      </c>
      <c r="S1240">
        <v>5013</v>
      </c>
      <c r="T1240">
        <v>32000</v>
      </c>
      <c r="U1240">
        <v>0.65</v>
      </c>
      <c r="V1240">
        <v>171</v>
      </c>
      <c r="W1240">
        <v>187.08971553609999</v>
      </c>
      <c r="X1240">
        <v>66</v>
      </c>
      <c r="AA1240">
        <v>74</v>
      </c>
      <c r="AO1240" s="3">
        <v>40648</v>
      </c>
      <c r="AP1240" s="3">
        <v>43756</v>
      </c>
      <c r="AQ1240" t="s">
        <v>239</v>
      </c>
      <c r="AR1240" t="s">
        <v>2743</v>
      </c>
    </row>
    <row r="1241" spans="1:44" hidden="1" x14ac:dyDescent="0.3">
      <c r="A1241" t="b">
        <f>AND($H1241="Heat Pump",$K1241&lt;=Summary!$B$3)</f>
        <v>0</v>
      </c>
      <c r="B1241">
        <v>2323693</v>
      </c>
      <c r="C1241" t="s">
        <v>74</v>
      </c>
      <c r="D1241" t="s">
        <v>89</v>
      </c>
      <c r="E1241" t="s">
        <v>254</v>
      </c>
      <c r="F1241" t="s">
        <v>2744</v>
      </c>
      <c r="H1241" t="s">
        <v>238</v>
      </c>
      <c r="I1241" t="s">
        <v>214</v>
      </c>
      <c r="K1241">
        <v>39</v>
      </c>
      <c r="L1241">
        <v>51</v>
      </c>
      <c r="M1241">
        <v>62.5</v>
      </c>
      <c r="N1241">
        <v>22</v>
      </c>
      <c r="O1241">
        <v>3</v>
      </c>
      <c r="P1241">
        <v>2</v>
      </c>
      <c r="S1241">
        <v>5013</v>
      </c>
      <c r="T1241">
        <v>36000</v>
      </c>
      <c r="U1241">
        <v>0.65</v>
      </c>
      <c r="V1241">
        <v>171</v>
      </c>
      <c r="X1241">
        <v>64</v>
      </c>
      <c r="AA1241">
        <v>74</v>
      </c>
      <c r="AO1241" s="3">
        <v>40648</v>
      </c>
      <c r="AP1241" s="3">
        <v>43447</v>
      </c>
      <c r="AQ1241" t="s">
        <v>239</v>
      </c>
      <c r="AR1241" t="s">
        <v>2745</v>
      </c>
    </row>
    <row r="1242" spans="1:44" hidden="1" x14ac:dyDescent="0.3">
      <c r="A1242" t="b">
        <f>AND($H1242="Heat Pump",$K1242&lt;=Summary!$B$3)</f>
        <v>0</v>
      </c>
      <c r="B1242">
        <v>2317418</v>
      </c>
      <c r="C1242" t="s">
        <v>74</v>
      </c>
      <c r="D1242" t="s">
        <v>89</v>
      </c>
      <c r="E1242" t="s">
        <v>2729</v>
      </c>
      <c r="F1242" t="s">
        <v>2746</v>
      </c>
      <c r="H1242" t="s">
        <v>238</v>
      </c>
      <c r="I1242" t="s">
        <v>218</v>
      </c>
      <c r="K1242">
        <v>48</v>
      </c>
      <c r="L1242">
        <v>58</v>
      </c>
      <c r="M1242">
        <v>63</v>
      </c>
      <c r="N1242">
        <v>22</v>
      </c>
      <c r="O1242">
        <v>3</v>
      </c>
      <c r="P1242">
        <v>4</v>
      </c>
      <c r="S1242">
        <v>1591</v>
      </c>
      <c r="T1242">
        <v>36000</v>
      </c>
      <c r="U1242">
        <v>0.69</v>
      </c>
      <c r="V1242">
        <v>0</v>
      </c>
      <c r="W1242">
        <v>0</v>
      </c>
      <c r="X1242">
        <v>79</v>
      </c>
      <c r="AA1242">
        <v>77</v>
      </c>
      <c r="AM1242">
        <v>69</v>
      </c>
      <c r="AO1242" s="3">
        <v>40436</v>
      </c>
      <c r="AP1242" s="3">
        <v>43220</v>
      </c>
      <c r="AQ1242" t="s">
        <v>239</v>
      </c>
      <c r="AR1242" t="s">
        <v>2747</v>
      </c>
    </row>
    <row r="1243" spans="1:44" hidden="1" x14ac:dyDescent="0.3">
      <c r="A1243" t="b">
        <f>AND($H1243="Heat Pump",$K1243&lt;=Summary!$B$3)</f>
        <v>0</v>
      </c>
      <c r="B1243">
        <v>2358355</v>
      </c>
      <c r="C1243" t="s">
        <v>74</v>
      </c>
      <c r="D1243" t="s">
        <v>89</v>
      </c>
      <c r="E1243" t="s">
        <v>2748</v>
      </c>
      <c r="F1243" t="s">
        <v>2748</v>
      </c>
      <c r="H1243" t="s">
        <v>238</v>
      </c>
      <c r="I1243" t="s">
        <v>214</v>
      </c>
      <c r="K1243">
        <v>48</v>
      </c>
      <c r="L1243">
        <v>58.3</v>
      </c>
      <c r="M1243">
        <v>64.3</v>
      </c>
      <c r="N1243">
        <v>18</v>
      </c>
      <c r="O1243">
        <v>3</v>
      </c>
      <c r="P1243">
        <v>4</v>
      </c>
      <c r="T1243">
        <v>38000</v>
      </c>
      <c r="U1243">
        <v>0.68</v>
      </c>
      <c r="V1243">
        <v>249</v>
      </c>
      <c r="X1243">
        <v>86</v>
      </c>
      <c r="AA1243">
        <v>78</v>
      </c>
      <c r="AO1243" s="3">
        <v>43913</v>
      </c>
      <c r="AP1243" s="3">
        <v>43943</v>
      </c>
      <c r="AQ1243" t="s">
        <v>239</v>
      </c>
      <c r="AR1243" t="s">
        <v>2749</v>
      </c>
    </row>
    <row r="1244" spans="1:44" hidden="1" x14ac:dyDescent="0.3">
      <c r="A1244" t="b">
        <f>AND($H1244="Heat Pump",$K1244&lt;=Summary!$B$3)</f>
        <v>0</v>
      </c>
      <c r="B1244">
        <v>2317591</v>
      </c>
      <c r="C1244" t="s">
        <v>74</v>
      </c>
      <c r="D1244" t="s">
        <v>89</v>
      </c>
      <c r="E1244" t="s">
        <v>254</v>
      </c>
      <c r="F1244" t="s">
        <v>2750</v>
      </c>
      <c r="H1244" t="s">
        <v>238</v>
      </c>
      <c r="I1244" t="s">
        <v>218</v>
      </c>
      <c r="K1244">
        <v>48</v>
      </c>
      <c r="L1244">
        <v>60</v>
      </c>
      <c r="M1244">
        <v>70</v>
      </c>
      <c r="N1244">
        <v>23</v>
      </c>
      <c r="O1244">
        <v>2</v>
      </c>
      <c r="P1244">
        <v>3</v>
      </c>
      <c r="T1244">
        <v>38000</v>
      </c>
      <c r="U1244">
        <v>0.66</v>
      </c>
      <c r="V1244">
        <v>224</v>
      </c>
      <c r="W1244">
        <v>245.07658643330001</v>
      </c>
      <c r="X1244">
        <v>86</v>
      </c>
      <c r="AA1244">
        <v>77</v>
      </c>
      <c r="AO1244" s="3">
        <v>40299</v>
      </c>
      <c r="AP1244" s="3">
        <v>43195</v>
      </c>
      <c r="AQ1244" t="s">
        <v>239</v>
      </c>
      <c r="AR1244" t="s">
        <v>2751</v>
      </c>
    </row>
    <row r="1245" spans="1:44" hidden="1" x14ac:dyDescent="0.3">
      <c r="A1245" t="b">
        <f>AND($H1245="Heat Pump",$K1245&lt;=Summary!$B$3)</f>
        <v>0</v>
      </c>
      <c r="B1245">
        <v>2358340</v>
      </c>
      <c r="C1245" t="s">
        <v>74</v>
      </c>
      <c r="D1245" t="s">
        <v>89</v>
      </c>
      <c r="E1245" t="s">
        <v>2752</v>
      </c>
      <c r="F1245" t="s">
        <v>2752</v>
      </c>
      <c r="H1245" t="s">
        <v>238</v>
      </c>
      <c r="I1245" t="s">
        <v>214</v>
      </c>
      <c r="K1245">
        <v>48</v>
      </c>
      <c r="L1245">
        <v>58.3</v>
      </c>
      <c r="M1245">
        <v>70.3</v>
      </c>
      <c r="N1245">
        <v>18</v>
      </c>
      <c r="O1245">
        <v>2</v>
      </c>
      <c r="P1245">
        <v>3</v>
      </c>
      <c r="T1245">
        <v>38000</v>
      </c>
      <c r="U1245">
        <v>0.68</v>
      </c>
      <c r="V1245">
        <v>249</v>
      </c>
      <c r="X1245">
        <v>86</v>
      </c>
      <c r="AA1245">
        <v>77</v>
      </c>
      <c r="AO1245" s="3">
        <v>43913</v>
      </c>
      <c r="AP1245" s="3">
        <v>43943</v>
      </c>
      <c r="AQ1245" t="s">
        <v>239</v>
      </c>
      <c r="AR1245" t="s">
        <v>2753</v>
      </c>
    </row>
    <row r="1246" spans="1:44" hidden="1" x14ac:dyDescent="0.3">
      <c r="A1246" t="b">
        <f>AND($H1246="Heat Pump",$K1246&lt;=Summary!$B$3)</f>
        <v>0</v>
      </c>
      <c r="B1246">
        <v>2317417</v>
      </c>
      <c r="C1246" t="s">
        <v>74</v>
      </c>
      <c r="D1246" t="s">
        <v>89</v>
      </c>
      <c r="E1246" t="s">
        <v>2729</v>
      </c>
      <c r="F1246" t="s">
        <v>2754</v>
      </c>
      <c r="H1246" t="s">
        <v>238</v>
      </c>
      <c r="I1246" t="s">
        <v>214</v>
      </c>
      <c r="K1246">
        <v>48</v>
      </c>
      <c r="L1246">
        <v>58</v>
      </c>
      <c r="M1246">
        <v>63</v>
      </c>
      <c r="N1246">
        <v>22</v>
      </c>
      <c r="O1246">
        <v>3</v>
      </c>
      <c r="P1246">
        <v>4</v>
      </c>
      <c r="S1246">
        <v>1799</v>
      </c>
      <c r="T1246">
        <v>40000</v>
      </c>
      <c r="U1246">
        <v>0.69</v>
      </c>
      <c r="V1246">
        <v>224</v>
      </c>
      <c r="X1246">
        <v>79</v>
      </c>
      <c r="AA1246">
        <v>77</v>
      </c>
      <c r="AM1246">
        <v>69</v>
      </c>
      <c r="AO1246" s="3">
        <v>40436</v>
      </c>
      <c r="AP1246" s="3">
        <v>43220</v>
      </c>
      <c r="AQ1246" t="s">
        <v>239</v>
      </c>
      <c r="AR1246" t="s">
        <v>2755</v>
      </c>
    </row>
    <row r="1247" spans="1:44" hidden="1" x14ac:dyDescent="0.3">
      <c r="A1247" t="b">
        <f>AND($H1247="Heat Pump",$K1247&lt;=Summary!$B$3)</f>
        <v>0</v>
      </c>
      <c r="B1247">
        <v>2317408</v>
      </c>
      <c r="C1247" t="s">
        <v>74</v>
      </c>
      <c r="D1247" t="s">
        <v>89</v>
      </c>
      <c r="E1247" t="s">
        <v>622</v>
      </c>
      <c r="F1247" t="s">
        <v>2756</v>
      </c>
      <c r="H1247" t="s">
        <v>238</v>
      </c>
      <c r="I1247" t="s">
        <v>214</v>
      </c>
      <c r="K1247">
        <v>47</v>
      </c>
      <c r="L1247">
        <v>59</v>
      </c>
      <c r="M1247">
        <v>68</v>
      </c>
      <c r="N1247">
        <v>22</v>
      </c>
      <c r="O1247">
        <v>2</v>
      </c>
      <c r="P1247">
        <v>3</v>
      </c>
      <c r="T1247">
        <v>40000</v>
      </c>
      <c r="U1247">
        <v>0.69</v>
      </c>
      <c r="V1247">
        <v>224</v>
      </c>
      <c r="X1247">
        <v>82</v>
      </c>
      <c r="AA1247">
        <v>81</v>
      </c>
      <c r="AO1247" s="3">
        <v>40101</v>
      </c>
      <c r="AP1247" s="3">
        <v>43220</v>
      </c>
      <c r="AQ1247" t="s">
        <v>239</v>
      </c>
      <c r="AR1247" t="s">
        <v>2757</v>
      </c>
    </row>
    <row r="1248" spans="1:44" hidden="1" x14ac:dyDescent="0.3">
      <c r="A1248" t="b">
        <f>AND($H1248="Heat Pump",$K1248&lt;=Summary!$B$3)</f>
        <v>0</v>
      </c>
      <c r="B1248">
        <v>2317409</v>
      </c>
      <c r="C1248" t="s">
        <v>74</v>
      </c>
      <c r="D1248" t="s">
        <v>89</v>
      </c>
      <c r="E1248" t="s">
        <v>622</v>
      </c>
      <c r="F1248" t="s">
        <v>2758</v>
      </c>
      <c r="H1248" t="s">
        <v>238</v>
      </c>
      <c r="I1248" t="s">
        <v>218</v>
      </c>
      <c r="K1248">
        <v>47</v>
      </c>
      <c r="L1248">
        <v>59</v>
      </c>
      <c r="M1248">
        <v>68</v>
      </c>
      <c r="N1248">
        <v>22</v>
      </c>
      <c r="O1248">
        <v>3</v>
      </c>
      <c r="P1248">
        <v>3</v>
      </c>
      <c r="T1248">
        <v>40000</v>
      </c>
      <c r="U1248">
        <v>0.69</v>
      </c>
      <c r="V1248">
        <v>0</v>
      </c>
      <c r="W1248">
        <v>0</v>
      </c>
      <c r="X1248">
        <v>82</v>
      </c>
      <c r="AA1248">
        <v>81</v>
      </c>
      <c r="AO1248" s="3">
        <v>40101</v>
      </c>
      <c r="AP1248" s="3">
        <v>43220</v>
      </c>
      <c r="AQ1248" t="s">
        <v>239</v>
      </c>
      <c r="AR1248" t="s">
        <v>2759</v>
      </c>
    </row>
    <row r="1249" spans="1:44" hidden="1" x14ac:dyDescent="0.3">
      <c r="A1249" t="b">
        <f>AND($H1249="Heat Pump",$K1249&lt;=Summary!$B$3)</f>
        <v>0</v>
      </c>
      <c r="B1249">
        <v>2317573</v>
      </c>
      <c r="C1249" t="s">
        <v>74</v>
      </c>
      <c r="D1249" t="s">
        <v>89</v>
      </c>
      <c r="E1249" t="s">
        <v>254</v>
      </c>
      <c r="F1249" t="s">
        <v>2760</v>
      </c>
      <c r="H1249" t="s">
        <v>238</v>
      </c>
      <c r="I1249" t="s">
        <v>214</v>
      </c>
      <c r="K1249">
        <v>48</v>
      </c>
      <c r="L1249">
        <v>58</v>
      </c>
      <c r="M1249">
        <v>66</v>
      </c>
      <c r="N1249">
        <v>22</v>
      </c>
      <c r="O1249">
        <v>2</v>
      </c>
      <c r="P1249">
        <v>3</v>
      </c>
      <c r="T1249">
        <v>42000</v>
      </c>
      <c r="U1249">
        <v>0.68</v>
      </c>
      <c r="V1249">
        <v>224</v>
      </c>
      <c r="X1249">
        <v>78</v>
      </c>
      <c r="AA1249">
        <v>75</v>
      </c>
      <c r="AO1249" s="3">
        <v>40436</v>
      </c>
      <c r="AP1249" s="3">
        <v>43447</v>
      </c>
      <c r="AQ1249" t="s">
        <v>239</v>
      </c>
      <c r="AR1249" t="s">
        <v>2761</v>
      </c>
    </row>
    <row r="1250" spans="1:44" hidden="1" x14ac:dyDescent="0.3">
      <c r="A1250" t="b">
        <f>AND($H1250="Heat Pump",$K1250&lt;=Summary!$B$3)</f>
        <v>0</v>
      </c>
      <c r="B1250">
        <v>2317574</v>
      </c>
      <c r="C1250" t="s">
        <v>74</v>
      </c>
      <c r="D1250" t="s">
        <v>89</v>
      </c>
      <c r="E1250" t="s">
        <v>254</v>
      </c>
      <c r="F1250" t="s">
        <v>2762</v>
      </c>
      <c r="H1250" t="s">
        <v>238</v>
      </c>
      <c r="I1250" t="s">
        <v>218</v>
      </c>
      <c r="K1250">
        <v>48</v>
      </c>
      <c r="L1250">
        <v>58</v>
      </c>
      <c r="M1250">
        <v>66</v>
      </c>
      <c r="N1250">
        <v>22</v>
      </c>
      <c r="O1250">
        <v>2</v>
      </c>
      <c r="P1250">
        <v>3</v>
      </c>
      <c r="T1250">
        <v>42000</v>
      </c>
      <c r="U1250">
        <v>0.68</v>
      </c>
      <c r="V1250">
        <v>0</v>
      </c>
      <c r="W1250">
        <v>0</v>
      </c>
      <c r="X1250">
        <v>78</v>
      </c>
      <c r="AA1250">
        <v>75</v>
      </c>
      <c r="AO1250" s="3">
        <v>40436</v>
      </c>
      <c r="AP1250" s="3">
        <v>43447</v>
      </c>
      <c r="AQ1250" t="s">
        <v>239</v>
      </c>
      <c r="AR1250" t="s">
        <v>2763</v>
      </c>
    </row>
    <row r="1251" spans="1:44" hidden="1" x14ac:dyDescent="0.3">
      <c r="A1251" t="b">
        <f>AND($H1251="Heat Pump",$K1251&lt;=Summary!$B$3)</f>
        <v>0</v>
      </c>
      <c r="B1251">
        <v>2317568</v>
      </c>
      <c r="C1251" t="s">
        <v>74</v>
      </c>
      <c r="D1251" t="s">
        <v>89</v>
      </c>
      <c r="E1251" t="s">
        <v>2729</v>
      </c>
      <c r="F1251" t="s">
        <v>2764</v>
      </c>
      <c r="H1251" t="s">
        <v>238</v>
      </c>
      <c r="I1251" t="s">
        <v>214</v>
      </c>
      <c r="K1251">
        <v>48</v>
      </c>
      <c r="L1251">
        <v>58</v>
      </c>
      <c r="M1251">
        <v>60</v>
      </c>
      <c r="N1251">
        <v>22</v>
      </c>
      <c r="O1251">
        <v>4</v>
      </c>
      <c r="T1251">
        <v>50000</v>
      </c>
      <c r="U1251">
        <v>0.69</v>
      </c>
      <c r="V1251">
        <v>224</v>
      </c>
      <c r="X1251">
        <v>84</v>
      </c>
      <c r="AA1251">
        <v>79</v>
      </c>
      <c r="AO1251" s="3">
        <v>40436</v>
      </c>
      <c r="AP1251" s="3">
        <v>43447</v>
      </c>
      <c r="AQ1251" t="s">
        <v>239</v>
      </c>
      <c r="AR1251" t="s">
        <v>2765</v>
      </c>
    </row>
    <row r="1252" spans="1:44" hidden="1" x14ac:dyDescent="0.3">
      <c r="A1252" t="b">
        <f>AND($H1252="Heat Pump",$K1252&lt;=Summary!$B$3)</f>
        <v>0</v>
      </c>
      <c r="B1252">
        <v>2317506</v>
      </c>
      <c r="C1252" t="s">
        <v>74</v>
      </c>
      <c r="D1252" t="s">
        <v>89</v>
      </c>
      <c r="E1252" t="s">
        <v>2591</v>
      </c>
      <c r="F1252" t="s">
        <v>2766</v>
      </c>
      <c r="H1252" t="s">
        <v>238</v>
      </c>
      <c r="I1252" t="s">
        <v>218</v>
      </c>
      <c r="K1252">
        <v>48</v>
      </c>
      <c r="L1252">
        <v>51</v>
      </c>
      <c r="M1252">
        <v>63</v>
      </c>
      <c r="N1252">
        <v>24</v>
      </c>
      <c r="O1252">
        <v>2</v>
      </c>
      <c r="P1252">
        <v>3</v>
      </c>
      <c r="T1252">
        <v>32000</v>
      </c>
      <c r="U1252">
        <v>0.7</v>
      </c>
      <c r="V1252">
        <v>0</v>
      </c>
      <c r="W1252">
        <v>0</v>
      </c>
      <c r="X1252">
        <v>78</v>
      </c>
      <c r="AA1252">
        <v>79</v>
      </c>
      <c r="AO1252" s="3">
        <v>40648</v>
      </c>
      <c r="AP1252" s="3">
        <v>43787</v>
      </c>
      <c r="AQ1252" t="s">
        <v>239</v>
      </c>
      <c r="AR1252" t="s">
        <v>2767</v>
      </c>
    </row>
    <row r="1253" spans="1:44" hidden="1" x14ac:dyDescent="0.3">
      <c r="A1253" t="b">
        <f>AND($H1253="Heat Pump",$K1253&lt;=Summary!$B$3)</f>
        <v>0</v>
      </c>
      <c r="B1253">
        <v>2317505</v>
      </c>
      <c r="C1253" t="s">
        <v>74</v>
      </c>
      <c r="D1253" t="s">
        <v>89</v>
      </c>
      <c r="E1253" t="s">
        <v>254</v>
      </c>
      <c r="F1253" t="s">
        <v>2768</v>
      </c>
      <c r="H1253" t="s">
        <v>238</v>
      </c>
      <c r="I1253" t="s">
        <v>214</v>
      </c>
      <c r="K1253">
        <v>48</v>
      </c>
      <c r="L1253">
        <v>51</v>
      </c>
      <c r="M1253">
        <v>63</v>
      </c>
      <c r="N1253">
        <v>24</v>
      </c>
      <c r="O1253">
        <v>2</v>
      </c>
      <c r="P1253">
        <v>3</v>
      </c>
      <c r="T1253">
        <v>36000</v>
      </c>
      <c r="U1253">
        <v>0.7</v>
      </c>
      <c r="V1253">
        <v>224</v>
      </c>
      <c r="X1253">
        <v>80</v>
      </c>
      <c r="AA1253">
        <v>78</v>
      </c>
      <c r="AO1253" s="3">
        <v>40648</v>
      </c>
      <c r="AP1253" s="3">
        <v>43787</v>
      </c>
      <c r="AQ1253" t="s">
        <v>239</v>
      </c>
      <c r="AR1253" t="s">
        <v>2769</v>
      </c>
    </row>
    <row r="1254" spans="1:44" hidden="1" x14ac:dyDescent="0.3">
      <c r="A1254" t="b">
        <f>AND($H1254="Heat Pump",$K1254&lt;=Summary!$B$3)</f>
        <v>0</v>
      </c>
      <c r="B1254">
        <v>2317616</v>
      </c>
      <c r="C1254" t="s">
        <v>74</v>
      </c>
      <c r="D1254" t="s">
        <v>89</v>
      </c>
      <c r="E1254" t="s">
        <v>2729</v>
      </c>
      <c r="F1254" t="s">
        <v>2770</v>
      </c>
      <c r="H1254" t="s">
        <v>238</v>
      </c>
      <c r="I1254" t="s">
        <v>218</v>
      </c>
      <c r="K1254">
        <v>48</v>
      </c>
      <c r="L1254">
        <v>51</v>
      </c>
      <c r="M1254">
        <v>52</v>
      </c>
      <c r="N1254">
        <v>24</v>
      </c>
      <c r="O1254">
        <v>3</v>
      </c>
      <c r="T1254">
        <v>36000</v>
      </c>
      <c r="U1254">
        <v>0.66</v>
      </c>
      <c r="V1254">
        <v>0</v>
      </c>
      <c r="W1254">
        <v>0</v>
      </c>
      <c r="X1254">
        <v>78</v>
      </c>
      <c r="AA1254">
        <v>77</v>
      </c>
      <c r="AO1254" s="3">
        <v>40436</v>
      </c>
      <c r="AP1254" s="3">
        <v>43220</v>
      </c>
      <c r="AQ1254" t="s">
        <v>239</v>
      </c>
      <c r="AR1254" t="s">
        <v>2771</v>
      </c>
    </row>
    <row r="1255" spans="1:44" hidden="1" x14ac:dyDescent="0.3">
      <c r="A1255" t="b">
        <f>AND($H1255="Heat Pump",$K1255&lt;=Summary!$B$3)</f>
        <v>0</v>
      </c>
      <c r="B1255">
        <v>2317615</v>
      </c>
      <c r="C1255" t="s">
        <v>74</v>
      </c>
      <c r="D1255" t="s">
        <v>89</v>
      </c>
      <c r="E1255" t="s">
        <v>2729</v>
      </c>
      <c r="F1255" t="s">
        <v>2772</v>
      </c>
      <c r="H1255" t="s">
        <v>238</v>
      </c>
      <c r="I1255" t="s">
        <v>214</v>
      </c>
      <c r="K1255">
        <v>48</v>
      </c>
      <c r="L1255">
        <v>51</v>
      </c>
      <c r="M1255">
        <v>52</v>
      </c>
      <c r="N1255">
        <v>24</v>
      </c>
      <c r="O1255">
        <v>3</v>
      </c>
      <c r="T1255">
        <v>40000</v>
      </c>
      <c r="U1255">
        <v>0.66</v>
      </c>
      <c r="V1255">
        <v>224</v>
      </c>
      <c r="X1255">
        <v>78</v>
      </c>
      <c r="AA1255">
        <v>77</v>
      </c>
      <c r="AO1255" s="3">
        <v>40436</v>
      </c>
      <c r="AP1255" s="3">
        <v>43220</v>
      </c>
      <c r="AQ1255" t="s">
        <v>239</v>
      </c>
      <c r="AR1255" t="s">
        <v>2773</v>
      </c>
    </row>
    <row r="1256" spans="1:44" hidden="1" x14ac:dyDescent="0.3">
      <c r="A1256" t="b">
        <f>AND($H1256="Heat Pump",$K1256&lt;=Summary!$B$3)</f>
        <v>1</v>
      </c>
      <c r="B1256">
        <v>2358390</v>
      </c>
      <c r="C1256" t="s">
        <v>74</v>
      </c>
      <c r="D1256" t="s">
        <v>89</v>
      </c>
      <c r="E1256" t="s">
        <v>90</v>
      </c>
      <c r="F1256" t="s">
        <v>90</v>
      </c>
      <c r="H1256" t="s">
        <v>224</v>
      </c>
      <c r="I1256" t="s">
        <v>225</v>
      </c>
      <c r="K1256">
        <v>36</v>
      </c>
      <c r="L1256">
        <v>45</v>
      </c>
      <c r="N1256">
        <v>16</v>
      </c>
      <c r="Q1256">
        <v>4.5</v>
      </c>
      <c r="R1256">
        <v>240</v>
      </c>
      <c r="T1256">
        <v>0</v>
      </c>
      <c r="U1256">
        <v>3.5</v>
      </c>
      <c r="X1256">
        <v>60</v>
      </c>
      <c r="AA1256">
        <v>423</v>
      </c>
      <c r="AO1256" s="3">
        <v>43951</v>
      </c>
      <c r="AP1256" s="3">
        <v>44029</v>
      </c>
      <c r="AQ1256" t="s">
        <v>239</v>
      </c>
      <c r="AR1256" t="s">
        <v>2774</v>
      </c>
    </row>
    <row r="1257" spans="1:44" hidden="1" x14ac:dyDescent="0.3">
      <c r="A1257" t="b">
        <f>AND($H1257="Heat Pump",$K1257&lt;=Summary!$B$3)</f>
        <v>1</v>
      </c>
      <c r="B1257">
        <v>2366857</v>
      </c>
      <c r="C1257" t="s">
        <v>74</v>
      </c>
      <c r="D1257" t="s">
        <v>89</v>
      </c>
      <c r="E1257" t="s">
        <v>1960</v>
      </c>
      <c r="F1257" t="s">
        <v>2775</v>
      </c>
      <c r="H1257" t="s">
        <v>224</v>
      </c>
      <c r="I1257" t="s">
        <v>225</v>
      </c>
      <c r="K1257">
        <v>36</v>
      </c>
      <c r="L1257">
        <v>45</v>
      </c>
      <c r="N1257">
        <v>16</v>
      </c>
      <c r="Q1257">
        <v>4.5</v>
      </c>
      <c r="R1257">
        <v>240</v>
      </c>
      <c r="T1257">
        <v>0</v>
      </c>
      <c r="U1257">
        <v>3.5</v>
      </c>
      <c r="X1257">
        <v>60</v>
      </c>
      <c r="AA1257">
        <v>430</v>
      </c>
      <c r="AO1257" s="3">
        <v>44136</v>
      </c>
      <c r="AP1257" s="3">
        <v>44110</v>
      </c>
      <c r="AQ1257" t="s">
        <v>239</v>
      </c>
      <c r="AR1257" t="s">
        <v>2776</v>
      </c>
    </row>
    <row r="1258" spans="1:44" hidden="1" x14ac:dyDescent="0.3">
      <c r="A1258" t="b">
        <f>AND($H1258="Heat Pump",$K1258&lt;=Summary!$B$3)</f>
        <v>1</v>
      </c>
      <c r="B1258">
        <v>2358389</v>
      </c>
      <c r="C1258" t="s">
        <v>74</v>
      </c>
      <c r="D1258" t="s">
        <v>89</v>
      </c>
      <c r="E1258" t="s">
        <v>91</v>
      </c>
      <c r="F1258" t="s">
        <v>91</v>
      </c>
      <c r="H1258" t="s">
        <v>224</v>
      </c>
      <c r="I1258" t="s">
        <v>225</v>
      </c>
      <c r="K1258">
        <v>45</v>
      </c>
      <c r="L1258">
        <v>44.8</v>
      </c>
      <c r="N1258">
        <v>18</v>
      </c>
      <c r="Q1258">
        <v>4.5</v>
      </c>
      <c r="R1258">
        <v>240</v>
      </c>
      <c r="T1258">
        <v>0</v>
      </c>
      <c r="U1258">
        <v>3.5</v>
      </c>
      <c r="X1258">
        <v>67</v>
      </c>
      <c r="AA1258">
        <v>400</v>
      </c>
      <c r="AO1258" s="3">
        <v>43951</v>
      </c>
      <c r="AP1258" s="3">
        <v>44029</v>
      </c>
      <c r="AQ1258" t="s">
        <v>239</v>
      </c>
      <c r="AR1258" t="s">
        <v>2777</v>
      </c>
    </row>
    <row r="1259" spans="1:44" hidden="1" x14ac:dyDescent="0.3">
      <c r="A1259" t="b">
        <f>AND($H1259="Heat Pump",$K1259&lt;=Summary!$B$3)</f>
        <v>1</v>
      </c>
      <c r="B1259">
        <v>2366855</v>
      </c>
      <c r="C1259" t="s">
        <v>74</v>
      </c>
      <c r="D1259" t="s">
        <v>89</v>
      </c>
      <c r="E1259" t="s">
        <v>1960</v>
      </c>
      <c r="F1259" t="s">
        <v>2778</v>
      </c>
      <c r="H1259" t="s">
        <v>224</v>
      </c>
      <c r="I1259" t="s">
        <v>225</v>
      </c>
      <c r="K1259">
        <v>45</v>
      </c>
      <c r="L1259">
        <v>44.8</v>
      </c>
      <c r="N1259">
        <v>18</v>
      </c>
      <c r="Q1259">
        <v>4.5</v>
      </c>
      <c r="R1259">
        <v>240</v>
      </c>
      <c r="T1259">
        <v>0</v>
      </c>
      <c r="U1259">
        <v>3.5</v>
      </c>
      <c r="X1259">
        <v>67</v>
      </c>
      <c r="AA1259">
        <v>400</v>
      </c>
      <c r="AO1259" s="3">
        <v>44136</v>
      </c>
      <c r="AP1259" s="3">
        <v>44110</v>
      </c>
      <c r="AQ1259" t="s">
        <v>239</v>
      </c>
      <c r="AR1259" t="s">
        <v>2779</v>
      </c>
    </row>
    <row r="1260" spans="1:44" hidden="1" x14ac:dyDescent="0.3">
      <c r="A1260" t="b">
        <f>AND($H1260="Heat Pump",$K1260&lt;=Summary!$B$3)</f>
        <v>0</v>
      </c>
      <c r="B1260">
        <v>2358335</v>
      </c>
      <c r="C1260" t="s">
        <v>74</v>
      </c>
      <c r="D1260" t="s">
        <v>89</v>
      </c>
      <c r="E1260" t="s">
        <v>92</v>
      </c>
      <c r="F1260" t="s">
        <v>92</v>
      </c>
      <c r="H1260" t="s">
        <v>224</v>
      </c>
      <c r="I1260" t="s">
        <v>225</v>
      </c>
      <c r="K1260">
        <v>59</v>
      </c>
      <c r="L1260">
        <v>47.2</v>
      </c>
      <c r="N1260">
        <v>20</v>
      </c>
      <c r="Q1260">
        <v>4.5</v>
      </c>
      <c r="R1260">
        <v>240</v>
      </c>
      <c r="T1260">
        <v>0</v>
      </c>
      <c r="U1260">
        <v>3.5</v>
      </c>
      <c r="X1260">
        <v>75</v>
      </c>
      <c r="AA1260">
        <v>409</v>
      </c>
      <c r="AO1260" s="3">
        <v>43951</v>
      </c>
      <c r="AP1260" s="3">
        <v>44029</v>
      </c>
      <c r="AQ1260" t="s">
        <v>239</v>
      </c>
      <c r="AR1260" t="s">
        <v>2780</v>
      </c>
    </row>
    <row r="1261" spans="1:44" hidden="1" x14ac:dyDescent="0.3">
      <c r="A1261" t="b">
        <f>AND($H1261="Heat Pump",$K1261&lt;=Summary!$B$3)</f>
        <v>0</v>
      </c>
      <c r="B1261">
        <v>2368660</v>
      </c>
      <c r="C1261" t="s">
        <v>74</v>
      </c>
      <c r="D1261" t="s">
        <v>89</v>
      </c>
      <c r="E1261" t="s">
        <v>1960</v>
      </c>
      <c r="F1261" t="s">
        <v>2781</v>
      </c>
      <c r="H1261" t="s">
        <v>224</v>
      </c>
      <c r="I1261" t="s">
        <v>225</v>
      </c>
      <c r="K1261">
        <v>59</v>
      </c>
      <c r="L1261">
        <v>47.2</v>
      </c>
      <c r="N1261">
        <v>20</v>
      </c>
      <c r="Q1261">
        <v>4.5</v>
      </c>
      <c r="R1261">
        <v>240</v>
      </c>
      <c r="T1261">
        <v>0</v>
      </c>
      <c r="U1261">
        <v>3.5</v>
      </c>
      <c r="X1261">
        <v>75</v>
      </c>
      <c r="AA1261">
        <v>409</v>
      </c>
      <c r="AO1261" s="3">
        <v>44136</v>
      </c>
      <c r="AP1261" s="3">
        <v>44127</v>
      </c>
      <c r="AQ1261" t="s">
        <v>239</v>
      </c>
      <c r="AR1261" t="s">
        <v>2782</v>
      </c>
    </row>
    <row r="1262" spans="1:44" hidden="1" x14ac:dyDescent="0.3">
      <c r="A1262" t="b">
        <f>AND($H1262="Heat Pump",$K1262&lt;=Summary!$B$3)</f>
        <v>0</v>
      </c>
      <c r="B1262">
        <v>2324450</v>
      </c>
      <c r="C1262" t="s">
        <v>74</v>
      </c>
      <c r="D1262" t="s">
        <v>89</v>
      </c>
      <c r="E1262" t="s">
        <v>1960</v>
      </c>
      <c r="F1262" t="s">
        <v>2783</v>
      </c>
      <c r="H1262" t="s">
        <v>224</v>
      </c>
      <c r="I1262" t="s">
        <v>225</v>
      </c>
      <c r="K1262">
        <v>59</v>
      </c>
      <c r="L1262">
        <v>64</v>
      </c>
      <c r="N1262">
        <v>24.2</v>
      </c>
      <c r="Q1262">
        <v>5</v>
      </c>
      <c r="R1262">
        <v>240</v>
      </c>
      <c r="S1262">
        <v>1341</v>
      </c>
      <c r="T1262">
        <v>0</v>
      </c>
      <c r="U1262">
        <v>3.7</v>
      </c>
      <c r="X1262">
        <v>75</v>
      </c>
      <c r="AA1262">
        <v>100</v>
      </c>
      <c r="AO1262" s="3">
        <v>43336</v>
      </c>
      <c r="AP1262" s="3">
        <v>43329</v>
      </c>
      <c r="AQ1262" t="s">
        <v>239</v>
      </c>
      <c r="AR1262" t="s">
        <v>2784</v>
      </c>
    </row>
    <row r="1263" spans="1:44" hidden="1" x14ac:dyDescent="0.3">
      <c r="A1263" t="b">
        <f>AND($H1263="Heat Pump",$K1263&lt;=Summary!$B$3)</f>
        <v>0</v>
      </c>
      <c r="B1263">
        <v>2366859</v>
      </c>
      <c r="C1263" t="s">
        <v>74</v>
      </c>
      <c r="D1263" t="s">
        <v>89</v>
      </c>
      <c r="E1263" t="s">
        <v>1960</v>
      </c>
      <c r="F1263" t="s">
        <v>2783</v>
      </c>
      <c r="H1263" t="s">
        <v>224</v>
      </c>
      <c r="I1263" t="s">
        <v>225</v>
      </c>
      <c r="K1263">
        <v>59</v>
      </c>
      <c r="L1263">
        <v>64</v>
      </c>
      <c r="N1263">
        <v>24.2</v>
      </c>
      <c r="Q1263">
        <v>5</v>
      </c>
      <c r="R1263">
        <v>240</v>
      </c>
      <c r="S1263">
        <v>1341</v>
      </c>
      <c r="T1263">
        <v>0</v>
      </c>
      <c r="U1263">
        <v>3.7</v>
      </c>
      <c r="X1263">
        <v>75</v>
      </c>
      <c r="AA1263">
        <v>100</v>
      </c>
      <c r="AO1263" s="3">
        <v>43336</v>
      </c>
      <c r="AP1263" s="3">
        <v>44110</v>
      </c>
      <c r="AQ1263" t="s">
        <v>239</v>
      </c>
      <c r="AR1263" t="s">
        <v>2785</v>
      </c>
    </row>
    <row r="1264" spans="1:44" hidden="1" x14ac:dyDescent="0.3">
      <c r="A1264" t="b">
        <f>AND($H1264="Heat Pump",$K1264&lt;=Summary!$B$3)</f>
        <v>0</v>
      </c>
      <c r="B1264">
        <v>2317619</v>
      </c>
      <c r="C1264" t="s">
        <v>74</v>
      </c>
      <c r="D1264" t="s">
        <v>89</v>
      </c>
      <c r="E1264" t="s">
        <v>1960</v>
      </c>
      <c r="F1264" t="s">
        <v>2786</v>
      </c>
      <c r="H1264" t="s">
        <v>224</v>
      </c>
      <c r="I1264" t="s">
        <v>225</v>
      </c>
      <c r="K1264">
        <v>72</v>
      </c>
      <c r="L1264">
        <v>74</v>
      </c>
      <c r="N1264">
        <v>22</v>
      </c>
      <c r="Q1264">
        <v>4.5</v>
      </c>
      <c r="R1264">
        <v>240</v>
      </c>
      <c r="S1264">
        <v>1792</v>
      </c>
      <c r="T1264">
        <v>0</v>
      </c>
      <c r="U1264">
        <v>2.8</v>
      </c>
      <c r="X1264">
        <v>86</v>
      </c>
      <c r="AA1264">
        <v>100</v>
      </c>
      <c r="AO1264" s="3">
        <v>42715</v>
      </c>
      <c r="AP1264" s="3">
        <v>43445</v>
      </c>
      <c r="AQ1264" t="s">
        <v>239</v>
      </c>
      <c r="AR1264" t="s">
        <v>2787</v>
      </c>
    </row>
    <row r="1265" spans="1:44" hidden="1" x14ac:dyDescent="0.3">
      <c r="A1265" t="b">
        <f>AND($H1265="Heat Pump",$K1265&lt;=Summary!$B$3)</f>
        <v>0</v>
      </c>
      <c r="B1265">
        <v>2358807</v>
      </c>
      <c r="C1265" t="s">
        <v>74</v>
      </c>
      <c r="D1265" t="s">
        <v>89</v>
      </c>
      <c r="E1265" t="s">
        <v>93</v>
      </c>
      <c r="F1265" t="s">
        <v>93</v>
      </c>
      <c r="H1265" t="s">
        <v>224</v>
      </c>
      <c r="I1265" t="s">
        <v>225</v>
      </c>
      <c r="K1265">
        <v>72</v>
      </c>
      <c r="L1265">
        <v>57.4</v>
      </c>
      <c r="N1265">
        <v>20</v>
      </c>
      <c r="Q1265">
        <v>4.5</v>
      </c>
      <c r="R1265">
        <v>240</v>
      </c>
      <c r="T1265">
        <v>0</v>
      </c>
      <c r="U1265">
        <v>3.5</v>
      </c>
      <c r="X1265">
        <v>87</v>
      </c>
      <c r="AA1265">
        <v>398</v>
      </c>
      <c r="AO1265" s="3">
        <v>43951</v>
      </c>
      <c r="AP1265" s="3">
        <v>44029</v>
      </c>
      <c r="AQ1265" t="s">
        <v>239</v>
      </c>
      <c r="AR1265" t="s">
        <v>2788</v>
      </c>
    </row>
    <row r="1266" spans="1:44" hidden="1" x14ac:dyDescent="0.3">
      <c r="A1266" t="b">
        <f>AND($H1266="Heat Pump",$K1266&lt;=Summary!$B$3)</f>
        <v>0</v>
      </c>
      <c r="B1266">
        <v>2366523</v>
      </c>
      <c r="C1266" t="s">
        <v>74</v>
      </c>
      <c r="D1266" t="s">
        <v>89</v>
      </c>
      <c r="E1266" t="s">
        <v>1960</v>
      </c>
      <c r="F1266" t="s">
        <v>2789</v>
      </c>
      <c r="H1266" t="s">
        <v>224</v>
      </c>
      <c r="I1266" t="s">
        <v>225</v>
      </c>
      <c r="K1266">
        <v>72</v>
      </c>
      <c r="L1266">
        <v>57.4</v>
      </c>
      <c r="N1266">
        <v>20</v>
      </c>
      <c r="Q1266">
        <v>4.5</v>
      </c>
      <c r="R1266">
        <v>240</v>
      </c>
      <c r="T1266">
        <v>0</v>
      </c>
      <c r="U1266">
        <v>3.5</v>
      </c>
      <c r="X1266">
        <v>87</v>
      </c>
      <c r="AA1266">
        <v>398</v>
      </c>
      <c r="AO1266" s="3">
        <v>44136</v>
      </c>
      <c r="AP1266" s="3">
        <v>44104</v>
      </c>
      <c r="AQ1266" t="s">
        <v>239</v>
      </c>
      <c r="AR1266" t="s">
        <v>2790</v>
      </c>
    </row>
    <row r="1267" spans="1:44" hidden="1" x14ac:dyDescent="0.3">
      <c r="A1267" t="b">
        <f>AND($H1267="Heat Pump",$K1267&lt;=Summary!$B$3)</f>
        <v>0</v>
      </c>
      <c r="B1267">
        <v>2323880</v>
      </c>
      <c r="C1267" t="s">
        <v>74</v>
      </c>
      <c r="D1267" t="s">
        <v>89</v>
      </c>
      <c r="E1267" t="s">
        <v>2372</v>
      </c>
      <c r="F1267" t="s">
        <v>2791</v>
      </c>
      <c r="H1267" t="s">
        <v>213</v>
      </c>
      <c r="I1267" t="s">
        <v>218</v>
      </c>
      <c r="K1267">
        <v>0</v>
      </c>
      <c r="L1267">
        <v>0</v>
      </c>
      <c r="M1267">
        <v>28.2</v>
      </c>
      <c r="N1267">
        <v>0</v>
      </c>
      <c r="O1267">
        <v>2</v>
      </c>
      <c r="P1267">
        <v>2</v>
      </c>
      <c r="T1267">
        <v>180000</v>
      </c>
      <c r="U1267">
        <v>0.93</v>
      </c>
      <c r="V1267">
        <v>182</v>
      </c>
      <c r="W1267">
        <v>199.124726477</v>
      </c>
      <c r="Y1267">
        <v>5.2</v>
      </c>
      <c r="Z1267">
        <v>5.2</v>
      </c>
      <c r="AA1267">
        <v>97</v>
      </c>
      <c r="AL1267">
        <v>9.8000000000000007</v>
      </c>
      <c r="AM1267">
        <v>27.5</v>
      </c>
      <c r="AN1267">
        <v>18.5</v>
      </c>
      <c r="AO1267" s="3">
        <v>43215</v>
      </c>
      <c r="AP1267" s="3">
        <v>43864</v>
      </c>
      <c r="AQ1267" t="s">
        <v>239</v>
      </c>
      <c r="AR1267" t="s">
        <v>2792</v>
      </c>
    </row>
    <row r="1268" spans="1:44" hidden="1" x14ac:dyDescent="0.3">
      <c r="A1268" t="b">
        <f>AND($H1268="Heat Pump",$K1268&lt;=Summary!$B$3)</f>
        <v>0</v>
      </c>
      <c r="B1268">
        <v>2323898</v>
      </c>
      <c r="C1268" t="s">
        <v>74</v>
      </c>
      <c r="D1268" t="s">
        <v>89</v>
      </c>
      <c r="E1268" t="s">
        <v>2246</v>
      </c>
      <c r="F1268" t="s">
        <v>2793</v>
      </c>
      <c r="H1268" t="s">
        <v>213</v>
      </c>
      <c r="I1268" t="s">
        <v>214</v>
      </c>
      <c r="O1268">
        <v>2</v>
      </c>
      <c r="P1268">
        <v>2</v>
      </c>
      <c r="T1268">
        <v>199000</v>
      </c>
      <c r="U1268">
        <v>0.93</v>
      </c>
      <c r="V1268">
        <v>182</v>
      </c>
      <c r="Y1268">
        <v>5.7</v>
      </c>
      <c r="Z1268">
        <v>5.7</v>
      </c>
      <c r="AL1268">
        <v>9.8000000000000007</v>
      </c>
      <c r="AM1268">
        <v>27.5</v>
      </c>
      <c r="AN1268">
        <v>18.5</v>
      </c>
      <c r="AO1268" s="3">
        <v>43215</v>
      </c>
      <c r="AP1268" s="3">
        <v>43922</v>
      </c>
      <c r="AQ1268" t="s">
        <v>239</v>
      </c>
      <c r="AR1268" t="s">
        <v>2794</v>
      </c>
    </row>
    <row r="1269" spans="1:44" hidden="1" x14ac:dyDescent="0.3">
      <c r="A1269" t="b">
        <f>AND($H1269="Heat Pump",$K1269&lt;=Summary!$B$3)</f>
        <v>0</v>
      </c>
      <c r="B1269">
        <v>2323899</v>
      </c>
      <c r="C1269" t="s">
        <v>74</v>
      </c>
      <c r="D1269" t="s">
        <v>89</v>
      </c>
      <c r="E1269" t="s">
        <v>2246</v>
      </c>
      <c r="F1269" t="s">
        <v>2795</v>
      </c>
      <c r="H1269" t="s">
        <v>213</v>
      </c>
      <c r="I1269" t="s">
        <v>218</v>
      </c>
      <c r="O1269">
        <v>2</v>
      </c>
      <c r="P1269">
        <v>2</v>
      </c>
      <c r="T1269">
        <v>199000</v>
      </c>
      <c r="U1269">
        <v>0.93</v>
      </c>
      <c r="V1269">
        <v>182</v>
      </c>
      <c r="W1269">
        <v>199.124726477</v>
      </c>
      <c r="Y1269">
        <v>5.7</v>
      </c>
      <c r="Z1269">
        <v>5.7</v>
      </c>
      <c r="AL1269">
        <v>9.8000000000000007</v>
      </c>
      <c r="AM1269">
        <v>27.5</v>
      </c>
      <c r="AN1269">
        <v>18.5</v>
      </c>
      <c r="AO1269" s="3">
        <v>43215</v>
      </c>
      <c r="AP1269" s="3">
        <v>43922</v>
      </c>
      <c r="AQ1269" t="s">
        <v>239</v>
      </c>
      <c r="AR1269" t="s">
        <v>2796</v>
      </c>
    </row>
    <row r="1270" spans="1:44" hidden="1" x14ac:dyDescent="0.3">
      <c r="A1270" t="b">
        <f>AND($H1270="Heat Pump",$K1270&lt;=Summary!$B$3)</f>
        <v>0</v>
      </c>
      <c r="B1270">
        <v>2323890</v>
      </c>
      <c r="C1270" t="s">
        <v>74</v>
      </c>
      <c r="D1270" t="s">
        <v>89</v>
      </c>
      <c r="E1270" t="s">
        <v>2246</v>
      </c>
      <c r="F1270" t="s">
        <v>2797</v>
      </c>
      <c r="H1270" t="s">
        <v>213</v>
      </c>
      <c r="I1270" t="s">
        <v>214</v>
      </c>
      <c r="O1270">
        <v>2</v>
      </c>
      <c r="P1270">
        <v>2</v>
      </c>
      <c r="T1270">
        <v>199000</v>
      </c>
      <c r="U1270">
        <v>0.93</v>
      </c>
      <c r="V1270">
        <v>182</v>
      </c>
      <c r="Y1270">
        <v>5.7</v>
      </c>
      <c r="Z1270">
        <v>5.7</v>
      </c>
      <c r="AL1270">
        <v>9.8000000000000007</v>
      </c>
      <c r="AM1270">
        <v>27.5</v>
      </c>
      <c r="AN1270">
        <v>18.5</v>
      </c>
      <c r="AO1270" s="3">
        <v>43215</v>
      </c>
      <c r="AP1270" s="3">
        <v>43922</v>
      </c>
      <c r="AQ1270" t="s">
        <v>239</v>
      </c>
      <c r="AR1270" t="s">
        <v>2798</v>
      </c>
    </row>
    <row r="1271" spans="1:44" hidden="1" x14ac:dyDescent="0.3">
      <c r="A1271" t="b">
        <f>AND($H1271="Heat Pump",$K1271&lt;=Summary!$B$3)</f>
        <v>0</v>
      </c>
      <c r="B1271">
        <v>2323891</v>
      </c>
      <c r="C1271" t="s">
        <v>74</v>
      </c>
      <c r="D1271" t="s">
        <v>89</v>
      </c>
      <c r="E1271" t="s">
        <v>2246</v>
      </c>
      <c r="F1271" t="s">
        <v>2799</v>
      </c>
      <c r="H1271" t="s">
        <v>213</v>
      </c>
      <c r="I1271" t="s">
        <v>218</v>
      </c>
      <c r="O1271">
        <v>2</v>
      </c>
      <c r="P1271">
        <v>2</v>
      </c>
      <c r="T1271">
        <v>199000</v>
      </c>
      <c r="U1271">
        <v>0.93</v>
      </c>
      <c r="V1271">
        <v>182</v>
      </c>
      <c r="W1271">
        <v>199.124726477</v>
      </c>
      <c r="Y1271">
        <v>5.7</v>
      </c>
      <c r="Z1271">
        <v>5.7</v>
      </c>
      <c r="AL1271">
        <v>9.8000000000000007</v>
      </c>
      <c r="AM1271">
        <v>27.5</v>
      </c>
      <c r="AN1271">
        <v>18.5</v>
      </c>
      <c r="AO1271" s="3">
        <v>43215</v>
      </c>
      <c r="AP1271" s="3">
        <v>43922</v>
      </c>
      <c r="AQ1271" t="s">
        <v>239</v>
      </c>
      <c r="AR1271" t="s">
        <v>2800</v>
      </c>
    </row>
    <row r="1272" spans="1:44" hidden="1" x14ac:dyDescent="0.3">
      <c r="A1272" t="b">
        <f>AND($H1272="Heat Pump",$K1272&lt;=Summary!$B$3)</f>
        <v>0</v>
      </c>
      <c r="B1272">
        <v>2336519</v>
      </c>
      <c r="C1272" t="s">
        <v>74</v>
      </c>
      <c r="D1272" t="s">
        <v>89</v>
      </c>
      <c r="E1272" t="s">
        <v>2251</v>
      </c>
      <c r="F1272" t="s">
        <v>2801</v>
      </c>
      <c r="H1272" t="s">
        <v>213</v>
      </c>
      <c r="I1272" t="s">
        <v>214</v>
      </c>
      <c r="K1272">
        <v>0</v>
      </c>
      <c r="L1272">
        <v>0</v>
      </c>
      <c r="M1272">
        <v>31.2</v>
      </c>
      <c r="N1272">
        <v>0</v>
      </c>
      <c r="O1272">
        <v>3</v>
      </c>
      <c r="P1272">
        <v>3</v>
      </c>
      <c r="T1272">
        <v>199000</v>
      </c>
      <c r="U1272">
        <v>0.94</v>
      </c>
      <c r="V1272">
        <v>181</v>
      </c>
      <c r="Y1272">
        <v>6</v>
      </c>
      <c r="Z1272">
        <v>6</v>
      </c>
      <c r="AA1272">
        <v>97</v>
      </c>
      <c r="AL1272">
        <v>14.8</v>
      </c>
      <c r="AM1272">
        <v>28.7</v>
      </c>
      <c r="AN1272">
        <v>17.3</v>
      </c>
      <c r="AO1272" s="3">
        <v>43570</v>
      </c>
      <c r="AP1272" s="3">
        <v>43864</v>
      </c>
      <c r="AQ1272" t="s">
        <v>215</v>
      </c>
      <c r="AR1272" t="s">
        <v>2802</v>
      </c>
    </row>
    <row r="1273" spans="1:44" hidden="1" x14ac:dyDescent="0.3">
      <c r="A1273" t="b">
        <f>AND($H1273="Heat Pump",$K1273&lt;=Summary!$B$3)</f>
        <v>0</v>
      </c>
      <c r="B1273">
        <v>2336520</v>
      </c>
      <c r="C1273" t="s">
        <v>74</v>
      </c>
      <c r="D1273" t="s">
        <v>89</v>
      </c>
      <c r="E1273" t="s">
        <v>2251</v>
      </c>
      <c r="F1273" t="s">
        <v>2803</v>
      </c>
      <c r="H1273" t="s">
        <v>213</v>
      </c>
      <c r="I1273" t="s">
        <v>218</v>
      </c>
      <c r="K1273">
        <v>0</v>
      </c>
      <c r="L1273">
        <v>0</v>
      </c>
      <c r="M1273">
        <v>31.2</v>
      </c>
      <c r="N1273">
        <v>0</v>
      </c>
      <c r="O1273">
        <v>3</v>
      </c>
      <c r="P1273">
        <v>3</v>
      </c>
      <c r="T1273">
        <v>199000</v>
      </c>
      <c r="U1273">
        <v>0.94</v>
      </c>
      <c r="V1273">
        <v>181</v>
      </c>
      <c r="W1273">
        <v>198.03063457330001</v>
      </c>
      <c r="Y1273">
        <v>6</v>
      </c>
      <c r="Z1273">
        <v>6</v>
      </c>
      <c r="AA1273">
        <v>97</v>
      </c>
      <c r="AL1273">
        <v>14.8</v>
      </c>
      <c r="AM1273">
        <v>28.7</v>
      </c>
      <c r="AN1273">
        <v>17.3</v>
      </c>
      <c r="AO1273" s="3">
        <v>43570</v>
      </c>
      <c r="AP1273" s="3">
        <v>43864</v>
      </c>
      <c r="AQ1273" t="s">
        <v>215</v>
      </c>
      <c r="AR1273" t="s">
        <v>2804</v>
      </c>
    </row>
    <row r="1274" spans="1:44" hidden="1" x14ac:dyDescent="0.3">
      <c r="A1274" t="b">
        <f>AND($H1274="Heat Pump",$K1274&lt;=Summary!$B$3)</f>
        <v>0</v>
      </c>
      <c r="B1274">
        <v>2320159</v>
      </c>
      <c r="C1274" t="s">
        <v>2805</v>
      </c>
      <c r="D1274" t="s">
        <v>2806</v>
      </c>
      <c r="E1274" t="s">
        <v>2807</v>
      </c>
      <c r="F1274" t="s">
        <v>2808</v>
      </c>
      <c r="H1274" t="s">
        <v>213</v>
      </c>
      <c r="I1274" t="s">
        <v>314</v>
      </c>
      <c r="K1274">
        <v>0</v>
      </c>
      <c r="L1274">
        <v>26.4</v>
      </c>
      <c r="M1274">
        <v>26.4</v>
      </c>
      <c r="N1274">
        <v>11.5</v>
      </c>
      <c r="O1274">
        <v>1</v>
      </c>
      <c r="T1274">
        <v>160000</v>
      </c>
      <c r="U1274">
        <v>0.93</v>
      </c>
      <c r="V1274">
        <v>187</v>
      </c>
      <c r="Y1274">
        <v>4.5999999999999996</v>
      </c>
      <c r="Z1274">
        <v>4.5999999999999996</v>
      </c>
      <c r="AA1274">
        <v>97</v>
      </c>
      <c r="AL1274">
        <v>11.5</v>
      </c>
      <c r="AM1274">
        <v>26.4</v>
      </c>
      <c r="AN1274">
        <v>18.5</v>
      </c>
      <c r="AO1274" s="3">
        <v>43223</v>
      </c>
      <c r="AP1274" s="3">
        <v>43812</v>
      </c>
      <c r="AQ1274" t="s">
        <v>215</v>
      </c>
      <c r="AR1274" t="s">
        <v>2809</v>
      </c>
    </row>
    <row r="1275" spans="1:44" hidden="1" x14ac:dyDescent="0.3">
      <c r="A1275" t="b">
        <f>AND($H1275="Heat Pump",$K1275&lt;=Summary!$B$3)</f>
        <v>0</v>
      </c>
      <c r="B1275">
        <v>2320178</v>
      </c>
      <c r="C1275" t="s">
        <v>2805</v>
      </c>
      <c r="D1275" t="s">
        <v>2806</v>
      </c>
      <c r="E1275" t="s">
        <v>2810</v>
      </c>
      <c r="F1275" t="s">
        <v>2811</v>
      </c>
      <c r="H1275" t="s">
        <v>213</v>
      </c>
      <c r="I1275" t="s">
        <v>314</v>
      </c>
      <c r="K1275">
        <v>0</v>
      </c>
      <c r="L1275">
        <v>26.4</v>
      </c>
      <c r="M1275">
        <v>26.4</v>
      </c>
      <c r="N1275">
        <v>11.5</v>
      </c>
      <c r="O1275">
        <v>2</v>
      </c>
      <c r="T1275">
        <v>160000</v>
      </c>
      <c r="U1275">
        <v>0.93</v>
      </c>
      <c r="V1275">
        <v>183</v>
      </c>
      <c r="Y1275">
        <v>4.0999999999999996</v>
      </c>
      <c r="Z1275">
        <v>4.0999999999999996</v>
      </c>
      <c r="AA1275">
        <v>97</v>
      </c>
      <c r="AL1275">
        <v>11.5</v>
      </c>
      <c r="AM1275">
        <v>26.4</v>
      </c>
      <c r="AN1275">
        <v>18.5</v>
      </c>
      <c r="AO1275" s="3">
        <v>43223</v>
      </c>
      <c r="AP1275" s="3">
        <v>43812</v>
      </c>
      <c r="AQ1275" t="s">
        <v>215</v>
      </c>
      <c r="AR1275" t="s">
        <v>2812</v>
      </c>
    </row>
    <row r="1276" spans="1:44" hidden="1" x14ac:dyDescent="0.3">
      <c r="A1276" t="b">
        <f>AND($H1276="Heat Pump",$K1276&lt;=Summary!$B$3)</f>
        <v>0</v>
      </c>
      <c r="B1276">
        <v>2320179</v>
      </c>
      <c r="C1276" t="s">
        <v>2805</v>
      </c>
      <c r="D1276" t="s">
        <v>2806</v>
      </c>
      <c r="E1276" t="s">
        <v>2813</v>
      </c>
      <c r="F1276" t="s">
        <v>2814</v>
      </c>
      <c r="H1276" t="s">
        <v>213</v>
      </c>
      <c r="I1276" t="s">
        <v>1852</v>
      </c>
      <c r="K1276">
        <v>0</v>
      </c>
      <c r="L1276">
        <v>26.4</v>
      </c>
      <c r="M1276">
        <v>26.4</v>
      </c>
      <c r="N1276">
        <v>11.5</v>
      </c>
      <c r="O1276">
        <v>1</v>
      </c>
      <c r="T1276">
        <v>199000</v>
      </c>
      <c r="U1276">
        <v>0.93</v>
      </c>
      <c r="V1276">
        <v>183</v>
      </c>
      <c r="Y1276">
        <v>5.6</v>
      </c>
      <c r="Z1276">
        <v>5.6</v>
      </c>
      <c r="AA1276">
        <v>97</v>
      </c>
      <c r="AL1276">
        <v>11.5</v>
      </c>
      <c r="AM1276">
        <v>26.4</v>
      </c>
      <c r="AN1276">
        <v>18.5</v>
      </c>
      <c r="AO1276" s="3">
        <v>43223</v>
      </c>
      <c r="AP1276" s="3">
        <v>43840</v>
      </c>
      <c r="AQ1276" t="s">
        <v>215</v>
      </c>
      <c r="AR1276" t="s">
        <v>2815</v>
      </c>
    </row>
    <row r="1277" spans="1:44" hidden="1" x14ac:dyDescent="0.3">
      <c r="A1277" t="b">
        <f>AND($H1277="Heat Pump",$K1277&lt;=Summary!$B$3)</f>
        <v>0</v>
      </c>
      <c r="B1277">
        <v>2320160</v>
      </c>
      <c r="C1277" t="s">
        <v>2805</v>
      </c>
      <c r="D1277" t="s">
        <v>2806</v>
      </c>
      <c r="E1277" t="s">
        <v>2816</v>
      </c>
      <c r="F1277" t="s">
        <v>2817</v>
      </c>
      <c r="H1277" t="s">
        <v>213</v>
      </c>
      <c r="I1277" t="s">
        <v>314</v>
      </c>
      <c r="K1277">
        <v>0</v>
      </c>
      <c r="L1277">
        <v>26.4</v>
      </c>
      <c r="M1277">
        <v>26.4</v>
      </c>
      <c r="N1277">
        <v>11.5</v>
      </c>
      <c r="O1277">
        <v>2</v>
      </c>
      <c r="T1277">
        <v>199000</v>
      </c>
      <c r="U1277">
        <v>0.93</v>
      </c>
      <c r="V1277">
        <v>183</v>
      </c>
      <c r="Y1277">
        <v>5.7</v>
      </c>
      <c r="Z1277">
        <v>5.7</v>
      </c>
      <c r="AA1277">
        <v>97</v>
      </c>
      <c r="AL1277">
        <v>11.5</v>
      </c>
      <c r="AM1277">
        <v>26.4</v>
      </c>
      <c r="AN1277">
        <v>18.5</v>
      </c>
      <c r="AO1277" s="3">
        <v>43223</v>
      </c>
      <c r="AP1277" s="3">
        <v>43812</v>
      </c>
      <c r="AQ1277" t="s">
        <v>215</v>
      </c>
      <c r="AR1277" t="s">
        <v>2818</v>
      </c>
    </row>
    <row r="1278" spans="1:44" hidden="1" x14ac:dyDescent="0.3">
      <c r="A1278" t="b">
        <f>AND($H1278="Heat Pump",$K1278&lt;=Summary!$B$3)</f>
        <v>0</v>
      </c>
      <c r="B1278">
        <v>2317242</v>
      </c>
      <c r="C1278" t="s">
        <v>2805</v>
      </c>
      <c r="D1278" t="s">
        <v>2806</v>
      </c>
      <c r="E1278" t="s">
        <v>2819</v>
      </c>
      <c r="F1278" t="s">
        <v>2820</v>
      </c>
      <c r="H1278" t="s">
        <v>213</v>
      </c>
      <c r="I1278" t="s">
        <v>314</v>
      </c>
      <c r="K1278">
        <v>1</v>
      </c>
      <c r="L1278">
        <v>28.4</v>
      </c>
      <c r="N1278">
        <v>18.5</v>
      </c>
      <c r="O1278">
        <v>0</v>
      </c>
      <c r="T1278">
        <v>199000</v>
      </c>
      <c r="U1278">
        <v>0.88</v>
      </c>
      <c r="V1278">
        <v>161</v>
      </c>
      <c r="Y1278">
        <v>5.7</v>
      </c>
      <c r="Z1278">
        <v>5.7</v>
      </c>
      <c r="AA1278">
        <v>93</v>
      </c>
      <c r="AL1278">
        <v>11</v>
      </c>
      <c r="AM1278">
        <v>26</v>
      </c>
      <c r="AN1278">
        <v>19</v>
      </c>
      <c r="AO1278" s="3">
        <v>41022</v>
      </c>
      <c r="AP1278" s="3">
        <v>43754</v>
      </c>
      <c r="AQ1278" t="s">
        <v>215</v>
      </c>
      <c r="AR1278" t="s">
        <v>2821</v>
      </c>
    </row>
    <row r="1279" spans="1:44" hidden="1" x14ac:dyDescent="0.3">
      <c r="A1279" t="b">
        <f>AND($H1279="Heat Pump",$K1279&lt;=Summary!$B$3)</f>
        <v>0</v>
      </c>
      <c r="B1279">
        <v>2317243</v>
      </c>
      <c r="C1279" t="s">
        <v>2805</v>
      </c>
      <c r="D1279" t="s">
        <v>2806</v>
      </c>
      <c r="E1279" t="s">
        <v>2822</v>
      </c>
      <c r="F1279" t="s">
        <v>2823</v>
      </c>
      <c r="H1279" t="s">
        <v>213</v>
      </c>
      <c r="I1279" t="s">
        <v>314</v>
      </c>
      <c r="K1279">
        <v>1</v>
      </c>
      <c r="L1279">
        <v>28</v>
      </c>
      <c r="M1279">
        <v>28</v>
      </c>
      <c r="N1279">
        <v>18.5</v>
      </c>
      <c r="O1279">
        <v>3</v>
      </c>
      <c r="T1279">
        <v>199000</v>
      </c>
      <c r="U1279">
        <v>0.88</v>
      </c>
      <c r="V1279">
        <v>158</v>
      </c>
      <c r="Y1279">
        <v>5</v>
      </c>
      <c r="Z1279">
        <v>5</v>
      </c>
      <c r="AA1279">
        <v>92</v>
      </c>
      <c r="AL1279">
        <v>11</v>
      </c>
      <c r="AM1279">
        <v>26</v>
      </c>
      <c r="AN1279">
        <v>19</v>
      </c>
      <c r="AO1279" s="3">
        <v>41974</v>
      </c>
      <c r="AP1279" s="3">
        <v>43565</v>
      </c>
      <c r="AQ1279" t="s">
        <v>215</v>
      </c>
      <c r="AR1279" t="s">
        <v>2824</v>
      </c>
    </row>
    <row r="1280" spans="1:44" hidden="1" x14ac:dyDescent="0.3">
      <c r="A1280" t="b">
        <f>AND($H1280="Heat Pump",$K1280&lt;=Summary!$B$3)</f>
        <v>0</v>
      </c>
      <c r="B1280">
        <v>2320170</v>
      </c>
      <c r="C1280" t="s">
        <v>2805</v>
      </c>
      <c r="D1280" t="s">
        <v>2806</v>
      </c>
      <c r="E1280" t="s">
        <v>2825</v>
      </c>
      <c r="F1280" t="s">
        <v>2825</v>
      </c>
      <c r="H1280" t="s">
        <v>213</v>
      </c>
      <c r="I1280" t="s">
        <v>314</v>
      </c>
      <c r="K1280">
        <v>0</v>
      </c>
      <c r="L1280">
        <v>26.4</v>
      </c>
      <c r="M1280">
        <v>26.4</v>
      </c>
      <c r="N1280">
        <v>11.5</v>
      </c>
      <c r="O1280">
        <v>1</v>
      </c>
      <c r="T1280">
        <v>130000</v>
      </c>
      <c r="U1280">
        <v>0.92</v>
      </c>
      <c r="Y1280">
        <v>3.7</v>
      </c>
      <c r="Z1280">
        <v>3.7</v>
      </c>
      <c r="AA1280">
        <v>96</v>
      </c>
      <c r="AL1280">
        <v>11.5</v>
      </c>
      <c r="AM1280">
        <v>26.4</v>
      </c>
      <c r="AN1280">
        <v>18.5</v>
      </c>
      <c r="AO1280" s="3">
        <v>43223</v>
      </c>
      <c r="AP1280" s="3">
        <v>43445</v>
      </c>
      <c r="AQ1280" t="s">
        <v>215</v>
      </c>
      <c r="AR1280" t="s">
        <v>2826</v>
      </c>
    </row>
    <row r="1281" spans="1:44" hidden="1" x14ac:dyDescent="0.3">
      <c r="A1281" t="b">
        <f>AND($H1281="Heat Pump",$K1281&lt;=Summary!$B$3)</f>
        <v>0</v>
      </c>
      <c r="B1281">
        <v>2320162</v>
      </c>
      <c r="C1281" t="s">
        <v>2805</v>
      </c>
      <c r="D1281" t="s">
        <v>2806</v>
      </c>
      <c r="E1281" t="s">
        <v>2827</v>
      </c>
      <c r="F1281" t="s">
        <v>2828</v>
      </c>
      <c r="H1281" t="s">
        <v>213</v>
      </c>
      <c r="I1281" t="s">
        <v>314</v>
      </c>
      <c r="K1281">
        <v>0</v>
      </c>
      <c r="L1281">
        <v>0</v>
      </c>
      <c r="M1281">
        <v>31.3</v>
      </c>
      <c r="N1281">
        <v>0</v>
      </c>
      <c r="O1281">
        <v>2</v>
      </c>
      <c r="T1281">
        <v>130000</v>
      </c>
      <c r="U1281">
        <v>0.91</v>
      </c>
      <c r="V1281">
        <v>121</v>
      </c>
      <c r="Y1281">
        <v>3.7</v>
      </c>
      <c r="Z1281">
        <v>3.7</v>
      </c>
      <c r="AA1281">
        <v>96</v>
      </c>
      <c r="AL1281">
        <v>11.5</v>
      </c>
      <c r="AM1281">
        <v>26.4</v>
      </c>
      <c r="AN1281">
        <v>18.5</v>
      </c>
      <c r="AO1281" s="3">
        <v>43221</v>
      </c>
      <c r="AP1281" s="3">
        <v>43445</v>
      </c>
      <c r="AQ1281" t="s">
        <v>215</v>
      </c>
      <c r="AR1281" t="s">
        <v>2829</v>
      </c>
    </row>
    <row r="1282" spans="1:44" hidden="1" x14ac:dyDescent="0.3">
      <c r="A1282" t="b">
        <f>AND($H1282="Heat Pump",$K1282&lt;=Summary!$B$3)</f>
        <v>0</v>
      </c>
      <c r="B1282">
        <v>2320171</v>
      </c>
      <c r="C1282" t="s">
        <v>2805</v>
      </c>
      <c r="D1282" t="s">
        <v>2806</v>
      </c>
      <c r="E1282" t="s">
        <v>2830</v>
      </c>
      <c r="F1282" t="s">
        <v>2830</v>
      </c>
      <c r="H1282" t="s">
        <v>213</v>
      </c>
      <c r="I1282" t="s">
        <v>314</v>
      </c>
      <c r="K1282">
        <v>0</v>
      </c>
      <c r="L1282">
        <v>26.4</v>
      </c>
      <c r="M1282">
        <v>26.4</v>
      </c>
      <c r="N1282">
        <v>11.5</v>
      </c>
      <c r="O1282">
        <v>1</v>
      </c>
      <c r="T1282">
        <v>160000</v>
      </c>
      <c r="U1282">
        <v>0.93</v>
      </c>
      <c r="Y1282">
        <v>4.5999999999999996</v>
      </c>
      <c r="Z1282">
        <v>4.5999999999999996</v>
      </c>
      <c r="AA1282">
        <v>97</v>
      </c>
      <c r="AL1282">
        <v>11.5</v>
      </c>
      <c r="AM1282">
        <v>26.4</v>
      </c>
      <c r="AN1282">
        <v>18.5</v>
      </c>
      <c r="AO1282" s="3">
        <v>43223</v>
      </c>
      <c r="AP1282" s="3">
        <v>43445</v>
      </c>
      <c r="AQ1282" t="s">
        <v>215</v>
      </c>
      <c r="AR1282" t="s">
        <v>2831</v>
      </c>
    </row>
    <row r="1283" spans="1:44" hidden="1" x14ac:dyDescent="0.3">
      <c r="A1283" t="b">
        <f>AND($H1283="Heat Pump",$K1283&lt;=Summary!$B$3)</f>
        <v>0</v>
      </c>
      <c r="B1283">
        <v>2320173</v>
      </c>
      <c r="C1283" t="s">
        <v>2805</v>
      </c>
      <c r="D1283" t="s">
        <v>2806</v>
      </c>
      <c r="E1283" t="s">
        <v>2832</v>
      </c>
      <c r="F1283" t="s">
        <v>2832</v>
      </c>
      <c r="H1283" t="s">
        <v>213</v>
      </c>
      <c r="I1283" t="s">
        <v>314</v>
      </c>
      <c r="K1283">
        <v>0</v>
      </c>
      <c r="L1283">
        <v>26.4</v>
      </c>
      <c r="M1283">
        <v>26.4</v>
      </c>
      <c r="N1283">
        <v>11.5</v>
      </c>
      <c r="O1283">
        <v>2</v>
      </c>
      <c r="T1283">
        <v>160000</v>
      </c>
      <c r="U1283">
        <v>0.93</v>
      </c>
      <c r="Y1283">
        <v>4.0999999999999996</v>
      </c>
      <c r="Z1283">
        <v>4.0999999999999996</v>
      </c>
      <c r="AA1283">
        <v>97</v>
      </c>
      <c r="AL1283">
        <v>11.5</v>
      </c>
      <c r="AM1283">
        <v>26.4</v>
      </c>
      <c r="AN1283">
        <v>18.5</v>
      </c>
      <c r="AO1283" s="3">
        <v>43223</v>
      </c>
      <c r="AP1283" s="3">
        <v>43445</v>
      </c>
      <c r="AQ1283" t="s">
        <v>215</v>
      </c>
      <c r="AR1283" t="s">
        <v>2833</v>
      </c>
    </row>
    <row r="1284" spans="1:44" hidden="1" x14ac:dyDescent="0.3">
      <c r="A1284" t="b">
        <f>AND($H1284="Heat Pump",$K1284&lt;=Summary!$B$3)</f>
        <v>0</v>
      </c>
      <c r="B1284">
        <v>2320175</v>
      </c>
      <c r="C1284" t="s">
        <v>2805</v>
      </c>
      <c r="D1284" t="s">
        <v>2806</v>
      </c>
      <c r="E1284" t="s">
        <v>2834</v>
      </c>
      <c r="F1284" t="s">
        <v>2834</v>
      </c>
      <c r="H1284" t="s">
        <v>213</v>
      </c>
      <c r="I1284" t="s">
        <v>314</v>
      </c>
      <c r="K1284">
        <v>0</v>
      </c>
      <c r="L1284">
        <v>26.4</v>
      </c>
      <c r="M1284">
        <v>26.4</v>
      </c>
      <c r="N1284">
        <v>11.5</v>
      </c>
      <c r="O1284">
        <v>1</v>
      </c>
      <c r="T1284">
        <v>180000</v>
      </c>
      <c r="U1284">
        <v>0.93</v>
      </c>
      <c r="Y1284">
        <v>5.3</v>
      </c>
      <c r="Z1284">
        <v>5.3</v>
      </c>
      <c r="AA1284">
        <v>97</v>
      </c>
      <c r="AL1284">
        <v>11.5</v>
      </c>
      <c r="AM1284">
        <v>26.4</v>
      </c>
      <c r="AN1284">
        <v>18.5</v>
      </c>
      <c r="AO1284" s="3">
        <v>43223</v>
      </c>
      <c r="AP1284" s="3">
        <v>43445</v>
      </c>
      <c r="AQ1284" t="s">
        <v>215</v>
      </c>
      <c r="AR1284" t="s">
        <v>2835</v>
      </c>
    </row>
    <row r="1285" spans="1:44" hidden="1" x14ac:dyDescent="0.3">
      <c r="A1285" t="b">
        <f>AND($H1285="Heat Pump",$K1285&lt;=Summary!$B$3)</f>
        <v>0</v>
      </c>
      <c r="B1285">
        <v>2320161</v>
      </c>
      <c r="C1285" t="s">
        <v>2805</v>
      </c>
      <c r="D1285" t="s">
        <v>2806</v>
      </c>
      <c r="E1285" t="s">
        <v>2836</v>
      </c>
      <c r="F1285" t="s">
        <v>2836</v>
      </c>
      <c r="H1285" t="s">
        <v>213</v>
      </c>
      <c r="I1285" t="s">
        <v>314</v>
      </c>
      <c r="K1285">
        <v>0</v>
      </c>
      <c r="L1285">
        <v>26.4</v>
      </c>
      <c r="M1285">
        <v>26.4</v>
      </c>
      <c r="N1285">
        <v>11.5</v>
      </c>
      <c r="O1285">
        <v>2</v>
      </c>
      <c r="T1285">
        <v>180000</v>
      </c>
      <c r="U1285">
        <v>0.93</v>
      </c>
      <c r="Y1285">
        <v>5.3</v>
      </c>
      <c r="Z1285">
        <v>5.3</v>
      </c>
      <c r="AA1285">
        <v>96</v>
      </c>
      <c r="AL1285">
        <v>11.5</v>
      </c>
      <c r="AM1285">
        <v>26.4</v>
      </c>
      <c r="AN1285">
        <v>18.5</v>
      </c>
      <c r="AO1285" s="3">
        <v>43223</v>
      </c>
      <c r="AP1285" s="3">
        <v>43445</v>
      </c>
      <c r="AQ1285" t="s">
        <v>215</v>
      </c>
      <c r="AR1285" t="s">
        <v>2837</v>
      </c>
    </row>
    <row r="1286" spans="1:44" hidden="1" x14ac:dyDescent="0.3">
      <c r="A1286" t="b">
        <f>AND($H1286="Heat Pump",$K1286&lt;=Summary!$B$3)</f>
        <v>0</v>
      </c>
      <c r="B1286">
        <v>2320163</v>
      </c>
      <c r="C1286" t="s">
        <v>2805</v>
      </c>
      <c r="D1286" t="s">
        <v>2806</v>
      </c>
      <c r="E1286" t="s">
        <v>2838</v>
      </c>
      <c r="F1286" t="s">
        <v>2838</v>
      </c>
      <c r="H1286" t="s">
        <v>213</v>
      </c>
      <c r="I1286" t="s">
        <v>314</v>
      </c>
      <c r="K1286">
        <v>0</v>
      </c>
      <c r="L1286">
        <v>26.4</v>
      </c>
      <c r="M1286">
        <v>26.4</v>
      </c>
      <c r="N1286">
        <v>11.5</v>
      </c>
      <c r="O1286">
        <v>1</v>
      </c>
      <c r="T1286">
        <v>199000</v>
      </c>
      <c r="U1286">
        <v>0.93</v>
      </c>
      <c r="Y1286">
        <v>5.6</v>
      </c>
      <c r="Z1286">
        <v>5.6</v>
      </c>
      <c r="AA1286">
        <v>97</v>
      </c>
      <c r="AL1286">
        <v>11.5</v>
      </c>
      <c r="AM1286">
        <v>26.4</v>
      </c>
      <c r="AN1286">
        <v>18.5</v>
      </c>
      <c r="AO1286" s="3">
        <v>43223</v>
      </c>
      <c r="AP1286" s="3">
        <v>43445</v>
      </c>
      <c r="AQ1286" t="s">
        <v>215</v>
      </c>
      <c r="AR1286" t="s">
        <v>2839</v>
      </c>
    </row>
    <row r="1287" spans="1:44" hidden="1" x14ac:dyDescent="0.3">
      <c r="A1287" t="b">
        <f>AND($H1287="Heat Pump",$K1287&lt;=Summary!$B$3)</f>
        <v>0</v>
      </c>
      <c r="B1287">
        <v>2320176</v>
      </c>
      <c r="C1287" t="s">
        <v>2805</v>
      </c>
      <c r="D1287" t="s">
        <v>2806</v>
      </c>
      <c r="E1287" t="s">
        <v>2840</v>
      </c>
      <c r="F1287" t="s">
        <v>2840</v>
      </c>
      <c r="H1287" t="s">
        <v>213</v>
      </c>
      <c r="I1287" t="s">
        <v>314</v>
      </c>
      <c r="K1287">
        <v>0</v>
      </c>
      <c r="L1287">
        <v>26.4</v>
      </c>
      <c r="M1287">
        <v>26.4</v>
      </c>
      <c r="N1287">
        <v>11.5</v>
      </c>
      <c r="O1287">
        <v>2</v>
      </c>
      <c r="T1287">
        <v>199000</v>
      </c>
      <c r="U1287">
        <v>0.93</v>
      </c>
      <c r="Y1287">
        <v>5.7</v>
      </c>
      <c r="Z1287">
        <v>5.7</v>
      </c>
      <c r="AA1287">
        <v>97</v>
      </c>
      <c r="AL1287">
        <v>11.5</v>
      </c>
      <c r="AM1287">
        <v>26.4</v>
      </c>
      <c r="AN1287">
        <v>18.5</v>
      </c>
      <c r="AO1287" s="3">
        <v>43223</v>
      </c>
      <c r="AP1287" s="3">
        <v>43445</v>
      </c>
      <c r="AQ1287" t="s">
        <v>215</v>
      </c>
      <c r="AR1287" t="s">
        <v>2841</v>
      </c>
    </row>
    <row r="1288" spans="1:44" hidden="1" x14ac:dyDescent="0.3">
      <c r="A1288" t="b">
        <f>AND($H1288="Heat Pump",$K1288&lt;=Summary!$B$3)</f>
        <v>0</v>
      </c>
      <c r="B1288">
        <v>2317227</v>
      </c>
      <c r="C1288" t="s">
        <v>2805</v>
      </c>
      <c r="D1288" t="s">
        <v>2806</v>
      </c>
      <c r="E1288" t="s">
        <v>2842</v>
      </c>
      <c r="F1288" t="s">
        <v>2843</v>
      </c>
      <c r="H1288" t="s">
        <v>213</v>
      </c>
      <c r="I1288" t="s">
        <v>314</v>
      </c>
      <c r="K1288">
        <v>1</v>
      </c>
      <c r="L1288">
        <v>23</v>
      </c>
      <c r="M1288">
        <v>23</v>
      </c>
      <c r="N1288">
        <v>14</v>
      </c>
      <c r="O1288">
        <v>3</v>
      </c>
      <c r="T1288">
        <v>160000</v>
      </c>
      <c r="U1288">
        <v>0.9</v>
      </c>
      <c r="V1288">
        <v>161</v>
      </c>
      <c r="Y1288">
        <v>4.5</v>
      </c>
      <c r="Z1288">
        <v>4.5</v>
      </c>
      <c r="AA1288">
        <v>92</v>
      </c>
      <c r="AL1288">
        <v>10</v>
      </c>
      <c r="AM1288">
        <v>26</v>
      </c>
      <c r="AN1288">
        <v>18</v>
      </c>
      <c r="AO1288" s="3">
        <v>42156</v>
      </c>
      <c r="AP1288" s="3">
        <v>43445</v>
      </c>
      <c r="AQ1288" t="s">
        <v>215</v>
      </c>
      <c r="AR1288" t="s">
        <v>2844</v>
      </c>
    </row>
    <row r="1289" spans="1:44" hidden="1" x14ac:dyDescent="0.3">
      <c r="A1289" t="b">
        <f>AND($H1289="Heat Pump",$K1289&lt;=Summary!$B$3)</f>
        <v>0</v>
      </c>
      <c r="B1289">
        <v>2320172</v>
      </c>
      <c r="C1289" t="s">
        <v>2805</v>
      </c>
      <c r="D1289" t="s">
        <v>2806</v>
      </c>
      <c r="E1289" t="s">
        <v>2845</v>
      </c>
      <c r="F1289" t="s">
        <v>2845</v>
      </c>
      <c r="H1289" t="s">
        <v>213</v>
      </c>
      <c r="I1289" t="s">
        <v>314</v>
      </c>
      <c r="K1289">
        <v>0</v>
      </c>
      <c r="L1289">
        <v>26.4</v>
      </c>
      <c r="M1289">
        <v>26.4</v>
      </c>
      <c r="N1289">
        <v>11.5</v>
      </c>
      <c r="O1289">
        <v>1</v>
      </c>
      <c r="T1289">
        <v>160000</v>
      </c>
      <c r="U1289">
        <v>0.93</v>
      </c>
      <c r="Y1289">
        <v>4.5999999999999996</v>
      </c>
      <c r="Z1289">
        <v>4.5999999999999996</v>
      </c>
      <c r="AA1289">
        <v>97</v>
      </c>
      <c r="AL1289">
        <v>11.5</v>
      </c>
      <c r="AM1289">
        <v>26.4</v>
      </c>
      <c r="AN1289">
        <v>18.5</v>
      </c>
      <c r="AO1289" s="3">
        <v>43223</v>
      </c>
      <c r="AP1289" s="3">
        <v>43445</v>
      </c>
      <c r="AQ1289" t="s">
        <v>215</v>
      </c>
      <c r="AR1289" t="s">
        <v>2846</v>
      </c>
    </row>
    <row r="1290" spans="1:44" hidden="1" x14ac:dyDescent="0.3">
      <c r="A1290" t="b">
        <f>AND($H1290="Heat Pump",$K1290&lt;=Summary!$B$3)</f>
        <v>0</v>
      </c>
      <c r="B1290">
        <v>2320174</v>
      </c>
      <c r="C1290" t="s">
        <v>2805</v>
      </c>
      <c r="D1290" t="s">
        <v>2806</v>
      </c>
      <c r="E1290" t="s">
        <v>2847</v>
      </c>
      <c r="F1290" t="s">
        <v>2847</v>
      </c>
      <c r="H1290" t="s">
        <v>213</v>
      </c>
      <c r="I1290" t="s">
        <v>314</v>
      </c>
      <c r="K1290">
        <v>0</v>
      </c>
      <c r="L1290">
        <v>26.4</v>
      </c>
      <c r="M1290">
        <v>26.4</v>
      </c>
      <c r="N1290">
        <v>11.5</v>
      </c>
      <c r="O1290">
        <v>2</v>
      </c>
      <c r="T1290">
        <v>160000</v>
      </c>
      <c r="U1290">
        <v>0.93</v>
      </c>
      <c r="Y1290">
        <v>4.0999999999999996</v>
      </c>
      <c r="Z1290">
        <v>4.0999999999999996</v>
      </c>
      <c r="AA1290">
        <v>97</v>
      </c>
      <c r="AL1290">
        <v>11.5</v>
      </c>
      <c r="AM1290">
        <v>26.4</v>
      </c>
      <c r="AN1290">
        <v>18.5</v>
      </c>
      <c r="AO1290" s="3">
        <v>43223</v>
      </c>
      <c r="AP1290" s="3">
        <v>43445</v>
      </c>
      <c r="AQ1290" t="s">
        <v>215</v>
      </c>
      <c r="AR1290" t="s">
        <v>2848</v>
      </c>
    </row>
    <row r="1291" spans="1:44" hidden="1" x14ac:dyDescent="0.3">
      <c r="A1291" t="b">
        <f>AND($H1291="Heat Pump",$K1291&lt;=Summary!$B$3)</f>
        <v>0</v>
      </c>
      <c r="B1291">
        <v>2320164</v>
      </c>
      <c r="C1291" t="s">
        <v>2805</v>
      </c>
      <c r="D1291" t="s">
        <v>2806</v>
      </c>
      <c r="E1291" t="s">
        <v>2849</v>
      </c>
      <c r="F1291" t="s">
        <v>2849</v>
      </c>
      <c r="H1291" t="s">
        <v>213</v>
      </c>
      <c r="I1291" t="s">
        <v>314</v>
      </c>
      <c r="K1291">
        <v>0</v>
      </c>
      <c r="L1291">
        <v>26.4</v>
      </c>
      <c r="M1291">
        <v>26.4</v>
      </c>
      <c r="N1291">
        <v>11.5</v>
      </c>
      <c r="O1291">
        <v>1</v>
      </c>
      <c r="T1291">
        <v>199000</v>
      </c>
      <c r="U1291">
        <v>0.93</v>
      </c>
      <c r="Y1291">
        <v>5.6</v>
      </c>
      <c r="Z1291">
        <v>5.6</v>
      </c>
      <c r="AA1291">
        <v>97</v>
      </c>
      <c r="AL1291">
        <v>11.5</v>
      </c>
      <c r="AM1291">
        <v>26.4</v>
      </c>
      <c r="AN1291">
        <v>18.5</v>
      </c>
      <c r="AO1291" s="3">
        <v>43223</v>
      </c>
      <c r="AP1291" s="3">
        <v>43445</v>
      </c>
      <c r="AQ1291" t="s">
        <v>215</v>
      </c>
      <c r="AR1291" t="s">
        <v>2850</v>
      </c>
    </row>
    <row r="1292" spans="1:44" hidden="1" x14ac:dyDescent="0.3">
      <c r="A1292" t="b">
        <f>AND($H1292="Heat Pump",$K1292&lt;=Summary!$B$3)</f>
        <v>0</v>
      </c>
      <c r="B1292">
        <v>2324451</v>
      </c>
      <c r="C1292" t="s">
        <v>74</v>
      </c>
      <c r="D1292" t="s">
        <v>89</v>
      </c>
      <c r="E1292" t="s">
        <v>1960</v>
      </c>
      <c r="F1292" t="s">
        <v>2851</v>
      </c>
      <c r="H1292" t="s">
        <v>224</v>
      </c>
      <c r="I1292" t="s">
        <v>225</v>
      </c>
      <c r="K1292">
        <v>72</v>
      </c>
      <c r="L1292">
        <v>74</v>
      </c>
      <c r="N1292">
        <v>24.2</v>
      </c>
      <c r="Q1292">
        <v>5</v>
      </c>
      <c r="R1292">
        <v>240</v>
      </c>
      <c r="S1292">
        <v>1341</v>
      </c>
      <c r="T1292">
        <v>0</v>
      </c>
      <c r="U1292">
        <v>3.7</v>
      </c>
      <c r="X1292">
        <v>89</v>
      </c>
      <c r="AA1292">
        <v>100</v>
      </c>
      <c r="AO1292" s="3">
        <v>43336</v>
      </c>
      <c r="AP1292" s="3">
        <v>44104</v>
      </c>
      <c r="AQ1292" t="s">
        <v>239</v>
      </c>
      <c r="AR1292" t="s">
        <v>2852</v>
      </c>
    </row>
    <row r="1293" spans="1:44" hidden="1" x14ac:dyDescent="0.3">
      <c r="A1293" t="b">
        <f>AND($H1293="Heat Pump",$K1293&lt;=Summary!$B$3)</f>
        <v>0</v>
      </c>
      <c r="B1293">
        <v>2358354</v>
      </c>
      <c r="C1293" t="s">
        <v>74</v>
      </c>
      <c r="D1293" t="s">
        <v>89</v>
      </c>
      <c r="E1293" t="s">
        <v>2853</v>
      </c>
      <c r="F1293" t="s">
        <v>2853</v>
      </c>
      <c r="H1293" t="s">
        <v>238</v>
      </c>
      <c r="I1293" t="s">
        <v>214</v>
      </c>
      <c r="K1293">
        <v>48</v>
      </c>
      <c r="L1293">
        <v>58.3</v>
      </c>
      <c r="M1293">
        <v>64.3</v>
      </c>
      <c r="N1293">
        <v>18</v>
      </c>
      <c r="O1293">
        <v>3</v>
      </c>
      <c r="P1293">
        <v>4</v>
      </c>
      <c r="T1293">
        <v>38000</v>
      </c>
      <c r="U1293">
        <v>0.68</v>
      </c>
      <c r="V1293">
        <v>249</v>
      </c>
      <c r="X1293">
        <v>86</v>
      </c>
      <c r="AA1293">
        <v>78</v>
      </c>
      <c r="AO1293" s="3">
        <v>43913</v>
      </c>
      <c r="AP1293" s="3">
        <v>43943</v>
      </c>
      <c r="AQ1293" t="s">
        <v>239</v>
      </c>
      <c r="AR1293" t="s">
        <v>2854</v>
      </c>
    </row>
    <row r="1294" spans="1:44" x14ac:dyDescent="0.3">
      <c r="A1294" t="b">
        <f>AND($H1294="Heat Pump",$K1294&lt;=Summary!$B$3)</f>
        <v>1</v>
      </c>
      <c r="B1294">
        <v>2358451</v>
      </c>
      <c r="C1294" t="s">
        <v>74</v>
      </c>
      <c r="D1294" t="s">
        <v>89</v>
      </c>
      <c r="E1294" t="s">
        <v>127</v>
      </c>
      <c r="F1294" t="s">
        <v>127</v>
      </c>
      <c r="H1294" t="s">
        <v>224</v>
      </c>
      <c r="I1294" t="s">
        <v>225</v>
      </c>
      <c r="K1294">
        <v>36</v>
      </c>
      <c r="L1294">
        <v>45</v>
      </c>
      <c r="N1294">
        <v>16</v>
      </c>
      <c r="Q1294">
        <v>2.2999999999999998</v>
      </c>
      <c r="R1294">
        <v>240</v>
      </c>
      <c r="T1294">
        <v>0</v>
      </c>
      <c r="U1294">
        <v>3.45</v>
      </c>
      <c r="X1294">
        <v>46</v>
      </c>
      <c r="AA1294">
        <v>432</v>
      </c>
      <c r="AO1294" s="3">
        <v>43951</v>
      </c>
      <c r="AP1294" s="3">
        <v>44029</v>
      </c>
      <c r="AQ1294" t="s">
        <v>239</v>
      </c>
      <c r="AR1294" t="s">
        <v>2855</v>
      </c>
    </row>
    <row r="1295" spans="1:44" hidden="1" x14ac:dyDescent="0.3">
      <c r="A1295" t="b">
        <f>AND($H1295="Heat Pump",$K1295&lt;=Summary!$B$3)</f>
        <v>1</v>
      </c>
      <c r="B1295">
        <v>2358403</v>
      </c>
      <c r="C1295" t="s">
        <v>74</v>
      </c>
      <c r="D1295" t="s">
        <v>89</v>
      </c>
      <c r="E1295" t="s">
        <v>111</v>
      </c>
      <c r="F1295" t="s">
        <v>111</v>
      </c>
      <c r="H1295" t="s">
        <v>224</v>
      </c>
      <c r="I1295" t="s">
        <v>225</v>
      </c>
      <c r="K1295">
        <v>36</v>
      </c>
      <c r="L1295">
        <v>45</v>
      </c>
      <c r="N1295">
        <v>16</v>
      </c>
      <c r="Q1295">
        <v>4.5</v>
      </c>
      <c r="R1295">
        <v>240</v>
      </c>
      <c r="T1295">
        <v>0</v>
      </c>
      <c r="U1295">
        <v>3.75</v>
      </c>
      <c r="X1295">
        <v>60</v>
      </c>
      <c r="AA1295">
        <v>434</v>
      </c>
      <c r="AO1295" s="3">
        <v>43951</v>
      </c>
      <c r="AP1295" s="3">
        <v>44029</v>
      </c>
      <c r="AQ1295" t="s">
        <v>239</v>
      </c>
      <c r="AR1295" t="s">
        <v>2856</v>
      </c>
    </row>
    <row r="1296" spans="1:44" hidden="1" x14ac:dyDescent="0.3">
      <c r="A1296" t="b">
        <f>AND($H1296="Heat Pump",$K1296&lt;=Summary!$B$3)</f>
        <v>1</v>
      </c>
      <c r="B1296">
        <v>2358404</v>
      </c>
      <c r="C1296" t="s">
        <v>74</v>
      </c>
      <c r="D1296" t="s">
        <v>89</v>
      </c>
      <c r="E1296" t="s">
        <v>110</v>
      </c>
      <c r="F1296" t="s">
        <v>110</v>
      </c>
      <c r="H1296" t="s">
        <v>224</v>
      </c>
      <c r="I1296" t="s">
        <v>225</v>
      </c>
      <c r="K1296">
        <v>36</v>
      </c>
      <c r="L1296">
        <v>45</v>
      </c>
      <c r="N1296">
        <v>16</v>
      </c>
      <c r="Q1296">
        <v>4.5</v>
      </c>
      <c r="R1296">
        <v>240</v>
      </c>
      <c r="T1296">
        <v>0</v>
      </c>
      <c r="U1296">
        <v>3.75</v>
      </c>
      <c r="X1296">
        <v>60</v>
      </c>
      <c r="AA1296">
        <v>434</v>
      </c>
      <c r="AO1296" s="3">
        <v>43951</v>
      </c>
      <c r="AP1296" s="3">
        <v>44029</v>
      </c>
      <c r="AQ1296" t="s">
        <v>239</v>
      </c>
      <c r="AR1296" t="s">
        <v>2857</v>
      </c>
    </row>
    <row r="1297" spans="1:44" hidden="1" x14ac:dyDescent="0.3">
      <c r="A1297" t="b">
        <f>AND($H1297="Heat Pump",$K1297&lt;=Summary!$B$3)</f>
        <v>1</v>
      </c>
      <c r="B1297">
        <v>2317476</v>
      </c>
      <c r="C1297" t="s">
        <v>74</v>
      </c>
      <c r="D1297" t="s">
        <v>89</v>
      </c>
      <c r="E1297" t="s">
        <v>1960</v>
      </c>
      <c r="F1297" t="s">
        <v>2858</v>
      </c>
      <c r="H1297" t="s">
        <v>224</v>
      </c>
      <c r="I1297" t="s">
        <v>225</v>
      </c>
      <c r="K1297">
        <v>45</v>
      </c>
      <c r="L1297">
        <v>61</v>
      </c>
      <c r="N1297">
        <v>22</v>
      </c>
      <c r="Q1297">
        <v>5</v>
      </c>
      <c r="R1297">
        <v>240</v>
      </c>
      <c r="S1297">
        <v>1</v>
      </c>
      <c r="T1297">
        <v>0</v>
      </c>
      <c r="U1297">
        <v>3.55</v>
      </c>
      <c r="X1297">
        <v>67</v>
      </c>
      <c r="AA1297">
        <v>436</v>
      </c>
      <c r="AO1297" s="3">
        <v>43009</v>
      </c>
      <c r="AP1297" s="3">
        <v>44104</v>
      </c>
      <c r="AQ1297" t="s">
        <v>239</v>
      </c>
      <c r="AR1297" t="s">
        <v>2859</v>
      </c>
    </row>
    <row r="1298" spans="1:44" hidden="1" x14ac:dyDescent="0.3">
      <c r="A1298" t="b">
        <f>AND($H1298="Heat Pump",$K1298&lt;=Summary!$B$3)</f>
        <v>1</v>
      </c>
      <c r="B1298">
        <v>2317481</v>
      </c>
      <c r="C1298" t="s">
        <v>74</v>
      </c>
      <c r="D1298" t="s">
        <v>89</v>
      </c>
      <c r="E1298" t="s">
        <v>2860</v>
      </c>
      <c r="F1298" t="s">
        <v>2860</v>
      </c>
      <c r="H1298" t="s">
        <v>224</v>
      </c>
      <c r="I1298" t="s">
        <v>225</v>
      </c>
      <c r="K1298">
        <v>45</v>
      </c>
      <c r="L1298">
        <v>61</v>
      </c>
      <c r="N1298">
        <v>22</v>
      </c>
      <c r="Q1298">
        <v>5</v>
      </c>
      <c r="R1298">
        <v>240</v>
      </c>
      <c r="S1298">
        <v>1</v>
      </c>
      <c r="T1298">
        <v>0</v>
      </c>
      <c r="U1298">
        <v>3.55</v>
      </c>
      <c r="X1298">
        <v>67</v>
      </c>
      <c r="AA1298">
        <v>100</v>
      </c>
      <c r="AO1298" s="3">
        <v>43038</v>
      </c>
      <c r="AP1298" s="3">
        <v>44029</v>
      </c>
      <c r="AQ1298" t="s">
        <v>239</v>
      </c>
      <c r="AR1298" t="s">
        <v>2861</v>
      </c>
    </row>
    <row r="1299" spans="1:44" hidden="1" x14ac:dyDescent="0.3">
      <c r="A1299" t="b">
        <f>AND($H1299="Heat Pump",$K1299&lt;=Summary!$B$3)</f>
        <v>1</v>
      </c>
      <c r="B1299">
        <v>2358450</v>
      </c>
      <c r="C1299" t="s">
        <v>74</v>
      </c>
      <c r="D1299" t="s">
        <v>89</v>
      </c>
      <c r="E1299" t="s">
        <v>129</v>
      </c>
      <c r="F1299" t="s">
        <v>129</v>
      </c>
      <c r="H1299" t="s">
        <v>224</v>
      </c>
      <c r="I1299" t="s">
        <v>225</v>
      </c>
      <c r="K1299">
        <v>45</v>
      </c>
      <c r="L1299">
        <v>44.8</v>
      </c>
      <c r="N1299">
        <v>18</v>
      </c>
      <c r="Q1299">
        <v>2.2999999999999998</v>
      </c>
      <c r="R1299">
        <v>240</v>
      </c>
      <c r="T1299">
        <v>0</v>
      </c>
      <c r="U1299">
        <v>3.75</v>
      </c>
      <c r="X1299">
        <v>52</v>
      </c>
      <c r="AA1299">
        <v>423</v>
      </c>
      <c r="AO1299" s="3">
        <v>43951</v>
      </c>
      <c r="AP1299" s="3">
        <v>44029</v>
      </c>
      <c r="AQ1299" t="s">
        <v>239</v>
      </c>
      <c r="AR1299" t="s">
        <v>2862</v>
      </c>
    </row>
    <row r="1300" spans="1:44" hidden="1" x14ac:dyDescent="0.3">
      <c r="A1300" t="b">
        <f>AND($H1300="Heat Pump",$K1300&lt;=Summary!$B$3)</f>
        <v>1</v>
      </c>
      <c r="B1300">
        <v>2358330</v>
      </c>
      <c r="C1300" t="s">
        <v>74</v>
      </c>
      <c r="D1300" t="s">
        <v>89</v>
      </c>
      <c r="E1300" t="s">
        <v>116</v>
      </c>
      <c r="F1300" t="s">
        <v>116</v>
      </c>
      <c r="H1300" t="s">
        <v>224</v>
      </c>
      <c r="I1300" t="s">
        <v>225</v>
      </c>
      <c r="K1300">
        <v>45</v>
      </c>
      <c r="L1300">
        <v>44.8</v>
      </c>
      <c r="N1300">
        <v>18</v>
      </c>
      <c r="Q1300">
        <v>4.5</v>
      </c>
      <c r="R1300">
        <v>240</v>
      </c>
      <c r="T1300">
        <v>0</v>
      </c>
      <c r="U1300">
        <v>3.75</v>
      </c>
      <c r="X1300">
        <v>67</v>
      </c>
      <c r="AA1300">
        <v>430</v>
      </c>
      <c r="AO1300" s="3">
        <v>43951</v>
      </c>
      <c r="AP1300" s="3">
        <v>44029</v>
      </c>
      <c r="AQ1300" t="s">
        <v>239</v>
      </c>
      <c r="AR1300" t="s">
        <v>2863</v>
      </c>
    </row>
    <row r="1301" spans="1:44" hidden="1" x14ac:dyDescent="0.3">
      <c r="A1301" t="b">
        <f>AND($H1301="Heat Pump",$K1301&lt;=Summary!$B$3)</f>
        <v>1</v>
      </c>
      <c r="B1301">
        <v>2358331</v>
      </c>
      <c r="C1301" t="s">
        <v>74</v>
      </c>
      <c r="D1301" t="s">
        <v>89</v>
      </c>
      <c r="E1301" t="s">
        <v>115</v>
      </c>
      <c r="F1301" t="s">
        <v>115</v>
      </c>
      <c r="H1301" t="s">
        <v>224</v>
      </c>
      <c r="I1301" t="s">
        <v>225</v>
      </c>
      <c r="K1301">
        <v>45</v>
      </c>
      <c r="L1301">
        <v>44.8</v>
      </c>
      <c r="N1301">
        <v>18</v>
      </c>
      <c r="Q1301">
        <v>4.5</v>
      </c>
      <c r="R1301">
        <v>240</v>
      </c>
      <c r="T1301">
        <v>0</v>
      </c>
      <c r="U1301">
        <v>3.75</v>
      </c>
      <c r="X1301">
        <v>67</v>
      </c>
      <c r="AA1301">
        <v>430</v>
      </c>
      <c r="AO1301" s="3">
        <v>43951</v>
      </c>
      <c r="AP1301" s="3">
        <v>44029</v>
      </c>
      <c r="AQ1301" t="s">
        <v>239</v>
      </c>
      <c r="AR1301" t="s">
        <v>2864</v>
      </c>
    </row>
    <row r="1302" spans="1:44" hidden="1" x14ac:dyDescent="0.3">
      <c r="A1302" t="b">
        <f>AND($H1302="Heat Pump",$K1302&lt;=Summary!$B$3)</f>
        <v>0</v>
      </c>
      <c r="B1302">
        <v>2317546</v>
      </c>
      <c r="C1302" t="s">
        <v>74</v>
      </c>
      <c r="D1302" t="s">
        <v>89</v>
      </c>
      <c r="E1302" t="s">
        <v>1960</v>
      </c>
      <c r="F1302" t="s">
        <v>2865</v>
      </c>
      <c r="H1302" t="s">
        <v>224</v>
      </c>
      <c r="I1302" t="s">
        <v>225</v>
      </c>
      <c r="K1302">
        <v>59</v>
      </c>
      <c r="L1302">
        <v>64</v>
      </c>
      <c r="N1302">
        <v>24</v>
      </c>
      <c r="Q1302">
        <v>5</v>
      </c>
      <c r="R1302">
        <v>240</v>
      </c>
      <c r="S1302">
        <v>1255</v>
      </c>
      <c r="T1302">
        <v>0</v>
      </c>
      <c r="U1302">
        <v>3.7</v>
      </c>
      <c r="X1302">
        <v>75</v>
      </c>
      <c r="AA1302">
        <v>420</v>
      </c>
      <c r="AO1302" s="3">
        <v>42675</v>
      </c>
      <c r="AP1302" s="3">
        <v>43220</v>
      </c>
      <c r="AQ1302" t="s">
        <v>239</v>
      </c>
      <c r="AR1302" t="s">
        <v>2866</v>
      </c>
    </row>
    <row r="1303" spans="1:44" hidden="1" x14ac:dyDescent="0.3">
      <c r="A1303" t="b">
        <f>AND($H1303="Heat Pump",$K1303&lt;=Summary!$B$3)</f>
        <v>1</v>
      </c>
      <c r="B1303">
        <v>2317493</v>
      </c>
      <c r="C1303" t="s">
        <v>74</v>
      </c>
      <c r="D1303" t="s">
        <v>89</v>
      </c>
      <c r="E1303" t="s">
        <v>2867</v>
      </c>
      <c r="F1303" t="s">
        <v>2867</v>
      </c>
      <c r="H1303" t="s">
        <v>224</v>
      </c>
      <c r="I1303" t="s">
        <v>225</v>
      </c>
      <c r="K1303">
        <v>45</v>
      </c>
      <c r="L1303">
        <v>64</v>
      </c>
      <c r="N1303">
        <v>24</v>
      </c>
      <c r="Q1303">
        <v>2.2999999999999998</v>
      </c>
      <c r="R1303">
        <v>240</v>
      </c>
      <c r="S1303">
        <v>1</v>
      </c>
      <c r="T1303">
        <v>0</v>
      </c>
      <c r="U1303">
        <v>3.55</v>
      </c>
      <c r="X1303">
        <v>53</v>
      </c>
      <c r="AA1303">
        <v>100</v>
      </c>
      <c r="AO1303" s="3">
        <v>43009</v>
      </c>
      <c r="AP1303" s="3">
        <v>44029</v>
      </c>
      <c r="AQ1303" t="s">
        <v>239</v>
      </c>
      <c r="AR1303" t="s">
        <v>2868</v>
      </c>
    </row>
    <row r="1304" spans="1:44" hidden="1" x14ac:dyDescent="0.3">
      <c r="A1304" t="b">
        <f>AND($H1304="Heat Pump",$K1304&lt;=Summary!$B$3)</f>
        <v>0</v>
      </c>
      <c r="B1304">
        <v>2317550</v>
      </c>
      <c r="C1304" t="s">
        <v>74</v>
      </c>
      <c r="D1304" t="s">
        <v>89</v>
      </c>
      <c r="E1304" t="s">
        <v>1960</v>
      </c>
      <c r="F1304" t="s">
        <v>2869</v>
      </c>
      <c r="H1304" t="s">
        <v>224</v>
      </c>
      <c r="I1304" t="s">
        <v>225</v>
      </c>
      <c r="K1304">
        <v>59</v>
      </c>
      <c r="L1304">
        <v>64</v>
      </c>
      <c r="N1304">
        <v>24</v>
      </c>
      <c r="Q1304">
        <v>5</v>
      </c>
      <c r="R1304">
        <v>240</v>
      </c>
      <c r="T1304">
        <v>0</v>
      </c>
      <c r="U1304">
        <v>3.7</v>
      </c>
      <c r="X1304">
        <v>75</v>
      </c>
      <c r="AA1304">
        <v>100</v>
      </c>
      <c r="AO1304" s="3">
        <v>43038</v>
      </c>
      <c r="AP1304" s="3">
        <v>44104</v>
      </c>
      <c r="AQ1304" t="s">
        <v>239</v>
      </c>
      <c r="AR1304" t="s">
        <v>2870</v>
      </c>
    </row>
    <row r="1305" spans="1:44" hidden="1" x14ac:dyDescent="0.3">
      <c r="A1305" t="b">
        <f>AND($H1305="Heat Pump",$K1305&lt;=Summary!$B$3)</f>
        <v>0</v>
      </c>
      <c r="B1305">
        <v>2358798</v>
      </c>
      <c r="C1305" t="s">
        <v>74</v>
      </c>
      <c r="D1305" t="s">
        <v>89</v>
      </c>
      <c r="E1305" t="s">
        <v>131</v>
      </c>
      <c r="F1305" t="s">
        <v>131</v>
      </c>
      <c r="H1305" t="s">
        <v>224</v>
      </c>
      <c r="I1305" t="s">
        <v>225</v>
      </c>
      <c r="K1305">
        <v>59</v>
      </c>
      <c r="L1305">
        <v>47.2</v>
      </c>
      <c r="N1305">
        <v>20</v>
      </c>
      <c r="Q1305">
        <v>2.2999999999999998</v>
      </c>
      <c r="R1305">
        <v>240</v>
      </c>
      <c r="T1305">
        <v>0</v>
      </c>
      <c r="U1305">
        <v>3.55</v>
      </c>
      <c r="X1305">
        <v>54</v>
      </c>
      <c r="AA1305">
        <v>407</v>
      </c>
      <c r="AO1305" s="3">
        <v>43951</v>
      </c>
      <c r="AP1305" s="3">
        <v>44029</v>
      </c>
      <c r="AQ1305" t="s">
        <v>239</v>
      </c>
      <c r="AR1305" t="s">
        <v>2871</v>
      </c>
    </row>
    <row r="1306" spans="1:44" hidden="1" x14ac:dyDescent="0.3">
      <c r="A1306" t="b">
        <f>AND($H1306="Heat Pump",$K1306&lt;=Summary!$B$3)</f>
        <v>0</v>
      </c>
      <c r="B1306">
        <v>2362913</v>
      </c>
      <c r="C1306" t="s">
        <v>74</v>
      </c>
      <c r="D1306" t="s">
        <v>89</v>
      </c>
      <c r="E1306" t="s">
        <v>120</v>
      </c>
      <c r="F1306" t="s">
        <v>120</v>
      </c>
      <c r="H1306" t="s">
        <v>224</v>
      </c>
      <c r="I1306" t="s">
        <v>225</v>
      </c>
      <c r="K1306">
        <v>59</v>
      </c>
      <c r="L1306">
        <v>47.2</v>
      </c>
      <c r="N1306">
        <v>20</v>
      </c>
      <c r="Q1306">
        <v>4.5</v>
      </c>
      <c r="R1306">
        <v>240</v>
      </c>
      <c r="T1306">
        <v>0</v>
      </c>
      <c r="U1306">
        <v>3.85</v>
      </c>
      <c r="X1306">
        <v>75</v>
      </c>
      <c r="AA1306">
        <v>457</v>
      </c>
      <c r="AO1306" s="3">
        <v>43951</v>
      </c>
      <c r="AP1306" s="3">
        <v>44029</v>
      </c>
      <c r="AQ1306" t="s">
        <v>239</v>
      </c>
      <c r="AR1306" t="s">
        <v>2872</v>
      </c>
    </row>
    <row r="1307" spans="1:44" hidden="1" x14ac:dyDescent="0.3">
      <c r="A1307" t="b">
        <f>AND($H1307="Heat Pump",$K1307&lt;=Summary!$B$3)</f>
        <v>0</v>
      </c>
      <c r="B1307">
        <v>2360133</v>
      </c>
      <c r="C1307" t="s">
        <v>74</v>
      </c>
      <c r="D1307" t="s">
        <v>89</v>
      </c>
      <c r="E1307" t="s">
        <v>119</v>
      </c>
      <c r="F1307" t="s">
        <v>119</v>
      </c>
      <c r="H1307" t="s">
        <v>224</v>
      </c>
      <c r="I1307" t="s">
        <v>225</v>
      </c>
      <c r="K1307">
        <v>59</v>
      </c>
      <c r="L1307">
        <v>47.2</v>
      </c>
      <c r="N1307">
        <v>20</v>
      </c>
      <c r="Q1307">
        <v>4.5</v>
      </c>
      <c r="R1307">
        <v>240</v>
      </c>
      <c r="T1307">
        <v>0</v>
      </c>
      <c r="U1307">
        <v>3.85</v>
      </c>
      <c r="X1307">
        <v>75</v>
      </c>
      <c r="AA1307">
        <v>457</v>
      </c>
      <c r="AO1307" s="3">
        <v>43951</v>
      </c>
      <c r="AP1307" s="3">
        <v>43971</v>
      </c>
      <c r="AQ1307" t="s">
        <v>239</v>
      </c>
      <c r="AR1307" t="s">
        <v>2873</v>
      </c>
    </row>
    <row r="1308" spans="1:44" hidden="1" x14ac:dyDescent="0.3">
      <c r="A1308" t="b">
        <f>AND($H1308="Heat Pump",$K1308&lt;=Summary!$B$3)</f>
        <v>0</v>
      </c>
      <c r="B1308">
        <v>2317253</v>
      </c>
      <c r="C1308" t="s">
        <v>74</v>
      </c>
      <c r="D1308" t="s">
        <v>89</v>
      </c>
      <c r="E1308" t="s">
        <v>2874</v>
      </c>
      <c r="F1308" t="s">
        <v>2874</v>
      </c>
      <c r="H1308" t="s">
        <v>224</v>
      </c>
      <c r="I1308" t="s">
        <v>225</v>
      </c>
      <c r="K1308">
        <v>72</v>
      </c>
      <c r="L1308">
        <v>74</v>
      </c>
      <c r="N1308">
        <v>24</v>
      </c>
      <c r="Q1308">
        <v>2.2999999999999998</v>
      </c>
      <c r="R1308">
        <v>240</v>
      </c>
      <c r="T1308">
        <v>0</v>
      </c>
      <c r="U1308">
        <v>3.27</v>
      </c>
      <c r="X1308">
        <v>65</v>
      </c>
      <c r="AA1308">
        <v>421</v>
      </c>
      <c r="AO1308" s="3">
        <v>43009</v>
      </c>
      <c r="AP1308" s="3">
        <v>44029</v>
      </c>
      <c r="AQ1308" t="s">
        <v>239</v>
      </c>
      <c r="AR1308" t="s">
        <v>2875</v>
      </c>
    </row>
    <row r="1309" spans="1:44" hidden="1" x14ac:dyDescent="0.3">
      <c r="A1309" t="b">
        <f>AND($H1309="Heat Pump",$K1309&lt;=Summary!$B$3)</f>
        <v>0</v>
      </c>
      <c r="B1309">
        <v>2317326</v>
      </c>
      <c r="C1309" t="s">
        <v>74</v>
      </c>
      <c r="D1309" t="s">
        <v>89</v>
      </c>
      <c r="E1309" t="s">
        <v>1960</v>
      </c>
      <c r="F1309" t="s">
        <v>2876</v>
      </c>
      <c r="H1309" t="s">
        <v>224</v>
      </c>
      <c r="I1309" t="s">
        <v>225</v>
      </c>
      <c r="K1309">
        <v>72</v>
      </c>
      <c r="L1309">
        <v>74</v>
      </c>
      <c r="N1309">
        <v>24</v>
      </c>
      <c r="Q1309">
        <v>5</v>
      </c>
      <c r="R1309">
        <v>240</v>
      </c>
      <c r="T1309">
        <v>0</v>
      </c>
      <c r="U1309">
        <v>3.7</v>
      </c>
      <c r="X1309">
        <v>89</v>
      </c>
      <c r="AA1309">
        <v>100</v>
      </c>
      <c r="AO1309" s="3">
        <v>43038</v>
      </c>
      <c r="AP1309" s="3">
        <v>44104</v>
      </c>
      <c r="AQ1309" t="s">
        <v>239</v>
      </c>
      <c r="AR1309" t="s">
        <v>2877</v>
      </c>
    </row>
    <row r="1310" spans="1:44" hidden="1" x14ac:dyDescent="0.3">
      <c r="A1310" t="b">
        <f>AND($H1310="Heat Pump",$K1310&lt;=Summary!$B$3)</f>
        <v>0</v>
      </c>
      <c r="B1310">
        <v>2358749</v>
      </c>
      <c r="C1310" t="s">
        <v>74</v>
      </c>
      <c r="D1310" t="s">
        <v>89</v>
      </c>
      <c r="E1310" t="s">
        <v>133</v>
      </c>
      <c r="F1310" t="s">
        <v>133</v>
      </c>
      <c r="H1310" t="s">
        <v>224</v>
      </c>
      <c r="I1310" t="s">
        <v>225</v>
      </c>
      <c r="K1310">
        <v>72</v>
      </c>
      <c r="L1310">
        <v>57.4</v>
      </c>
      <c r="N1310">
        <v>20</v>
      </c>
      <c r="Q1310">
        <v>2.2999999999999998</v>
      </c>
      <c r="R1310">
        <v>240</v>
      </c>
      <c r="T1310">
        <v>0</v>
      </c>
      <c r="U1310">
        <v>3.7</v>
      </c>
      <c r="X1310">
        <v>67</v>
      </c>
      <c r="AA1310">
        <v>445</v>
      </c>
      <c r="AO1310" s="3">
        <v>43951</v>
      </c>
      <c r="AP1310" s="3">
        <v>44029</v>
      </c>
      <c r="AQ1310" t="s">
        <v>239</v>
      </c>
      <c r="AR1310" t="s">
        <v>2878</v>
      </c>
    </row>
    <row r="1311" spans="1:44" hidden="1" x14ac:dyDescent="0.3">
      <c r="A1311" t="b">
        <f>AND($H1311="Heat Pump",$K1311&lt;=Summary!$B$3)</f>
        <v>0</v>
      </c>
      <c r="B1311">
        <v>2358801</v>
      </c>
      <c r="C1311" t="s">
        <v>74</v>
      </c>
      <c r="D1311" t="s">
        <v>89</v>
      </c>
      <c r="E1311" t="s">
        <v>124</v>
      </c>
      <c r="F1311" t="s">
        <v>124</v>
      </c>
      <c r="H1311" t="s">
        <v>224</v>
      </c>
      <c r="I1311" t="s">
        <v>225</v>
      </c>
      <c r="K1311">
        <v>72</v>
      </c>
      <c r="L1311">
        <v>47.2</v>
      </c>
      <c r="N1311">
        <v>20</v>
      </c>
      <c r="Q1311">
        <v>4.5</v>
      </c>
      <c r="R1311">
        <v>240</v>
      </c>
      <c r="T1311">
        <v>0</v>
      </c>
      <c r="U1311">
        <v>4</v>
      </c>
      <c r="X1311">
        <v>87</v>
      </c>
      <c r="AA1311">
        <v>447</v>
      </c>
      <c r="AO1311" s="3">
        <v>43951</v>
      </c>
      <c r="AP1311" s="3">
        <v>44029</v>
      </c>
      <c r="AQ1311" t="s">
        <v>239</v>
      </c>
      <c r="AR1311" t="s">
        <v>2879</v>
      </c>
    </row>
    <row r="1312" spans="1:44" hidden="1" x14ac:dyDescent="0.3">
      <c r="A1312" t="b">
        <f>AND($H1312="Heat Pump",$K1312&lt;=Summary!$B$3)</f>
        <v>0</v>
      </c>
      <c r="B1312">
        <v>2358802</v>
      </c>
      <c r="C1312" t="s">
        <v>74</v>
      </c>
      <c r="D1312" t="s">
        <v>89</v>
      </c>
      <c r="E1312" t="s">
        <v>123</v>
      </c>
      <c r="F1312" t="s">
        <v>123</v>
      </c>
      <c r="H1312" t="s">
        <v>224</v>
      </c>
      <c r="I1312" t="s">
        <v>225</v>
      </c>
      <c r="K1312">
        <v>72</v>
      </c>
      <c r="L1312">
        <v>47.2</v>
      </c>
      <c r="N1312">
        <v>20</v>
      </c>
      <c r="Q1312">
        <v>4.5</v>
      </c>
      <c r="R1312">
        <v>240</v>
      </c>
      <c r="T1312">
        <v>0</v>
      </c>
      <c r="U1312">
        <v>4</v>
      </c>
      <c r="X1312">
        <v>87</v>
      </c>
      <c r="AA1312">
        <v>447</v>
      </c>
      <c r="AO1312" s="3">
        <v>43951</v>
      </c>
      <c r="AP1312" s="3">
        <v>44029</v>
      </c>
      <c r="AQ1312" t="s">
        <v>239</v>
      </c>
      <c r="AR1312" t="s">
        <v>2880</v>
      </c>
    </row>
    <row r="1313" spans="1:44" hidden="1" x14ac:dyDescent="0.3">
      <c r="A1313" t="b">
        <f>AND($H1313="Heat Pump",$K1313&lt;=Summary!$B$3)</f>
        <v>0</v>
      </c>
      <c r="B1313">
        <v>2323863</v>
      </c>
      <c r="C1313" t="s">
        <v>74</v>
      </c>
      <c r="D1313" t="s">
        <v>89</v>
      </c>
      <c r="E1313" t="s">
        <v>2505</v>
      </c>
      <c r="F1313" t="s">
        <v>2881</v>
      </c>
      <c r="H1313" t="s">
        <v>213</v>
      </c>
      <c r="I1313" t="s">
        <v>214</v>
      </c>
      <c r="K1313">
        <v>0</v>
      </c>
      <c r="L1313">
        <v>0</v>
      </c>
      <c r="M1313">
        <v>28.2</v>
      </c>
      <c r="N1313">
        <v>0</v>
      </c>
      <c r="O1313">
        <v>2</v>
      </c>
      <c r="P1313">
        <v>2</v>
      </c>
      <c r="T1313">
        <v>120000</v>
      </c>
      <c r="U1313">
        <v>0.91</v>
      </c>
      <c r="V1313">
        <v>122</v>
      </c>
      <c r="Y1313">
        <v>3.5</v>
      </c>
      <c r="Z1313">
        <v>3.5</v>
      </c>
      <c r="AA1313">
        <v>96</v>
      </c>
      <c r="AL1313">
        <v>9.8000000000000007</v>
      </c>
      <c r="AM1313">
        <v>27.5</v>
      </c>
      <c r="AN1313">
        <v>18.5</v>
      </c>
      <c r="AO1313" s="3">
        <v>43215</v>
      </c>
      <c r="AP1313" s="3">
        <v>43864</v>
      </c>
      <c r="AQ1313" t="s">
        <v>239</v>
      </c>
      <c r="AR1313" t="s">
        <v>2882</v>
      </c>
    </row>
    <row r="1314" spans="1:44" hidden="1" x14ac:dyDescent="0.3">
      <c r="A1314" t="b">
        <f>AND($H1314="Heat Pump",$K1314&lt;=Summary!$B$3)</f>
        <v>0</v>
      </c>
      <c r="B1314">
        <v>2323864</v>
      </c>
      <c r="C1314" t="s">
        <v>74</v>
      </c>
      <c r="D1314" t="s">
        <v>89</v>
      </c>
      <c r="E1314" t="s">
        <v>2505</v>
      </c>
      <c r="F1314" t="s">
        <v>2883</v>
      </c>
      <c r="H1314" t="s">
        <v>213</v>
      </c>
      <c r="I1314" t="s">
        <v>218</v>
      </c>
      <c r="K1314">
        <v>0</v>
      </c>
      <c r="L1314">
        <v>0</v>
      </c>
      <c r="M1314">
        <v>28.2</v>
      </c>
      <c r="N1314">
        <v>0</v>
      </c>
      <c r="O1314">
        <v>2</v>
      </c>
      <c r="P1314">
        <v>2</v>
      </c>
      <c r="T1314">
        <v>120000</v>
      </c>
      <c r="U1314">
        <v>0.91</v>
      </c>
      <c r="V1314">
        <v>122</v>
      </c>
      <c r="W1314">
        <v>133.4792122538</v>
      </c>
      <c r="Y1314">
        <v>3.5</v>
      </c>
      <c r="Z1314">
        <v>3.5</v>
      </c>
      <c r="AA1314">
        <v>96</v>
      </c>
      <c r="AL1314">
        <v>9.8000000000000007</v>
      </c>
      <c r="AM1314">
        <v>27.5</v>
      </c>
      <c r="AN1314">
        <v>18.5</v>
      </c>
      <c r="AO1314" s="3">
        <v>43215</v>
      </c>
      <c r="AP1314" s="3">
        <v>43864</v>
      </c>
      <c r="AQ1314" t="s">
        <v>239</v>
      </c>
      <c r="AR1314" t="s">
        <v>2884</v>
      </c>
    </row>
    <row r="1315" spans="1:44" hidden="1" x14ac:dyDescent="0.3">
      <c r="A1315" t="b">
        <f>AND($H1315="Heat Pump",$K1315&lt;=Summary!$B$3)</f>
        <v>0</v>
      </c>
      <c r="B1315">
        <v>2323734</v>
      </c>
      <c r="C1315" t="s">
        <v>74</v>
      </c>
      <c r="D1315" t="s">
        <v>89</v>
      </c>
      <c r="E1315" t="s">
        <v>2510</v>
      </c>
      <c r="F1315" t="s">
        <v>2885</v>
      </c>
      <c r="H1315" t="s">
        <v>213</v>
      </c>
      <c r="I1315" t="s">
        <v>214</v>
      </c>
      <c r="K1315">
        <v>0</v>
      </c>
      <c r="L1315">
        <v>0</v>
      </c>
      <c r="M1315">
        <v>28.2</v>
      </c>
      <c r="N1315">
        <v>0</v>
      </c>
      <c r="O1315">
        <v>2</v>
      </c>
      <c r="P1315">
        <v>2</v>
      </c>
      <c r="T1315">
        <v>120000</v>
      </c>
      <c r="U1315">
        <v>0.91</v>
      </c>
      <c r="V1315">
        <v>122</v>
      </c>
      <c r="Y1315">
        <v>3.6</v>
      </c>
      <c r="Z1315">
        <v>3.6</v>
      </c>
      <c r="AA1315">
        <v>95</v>
      </c>
      <c r="AL1315">
        <v>9.8000000000000007</v>
      </c>
      <c r="AM1315">
        <v>27.5</v>
      </c>
      <c r="AN1315">
        <v>18.5</v>
      </c>
      <c r="AO1315" s="3">
        <v>43215</v>
      </c>
      <c r="AP1315" s="3">
        <v>43864</v>
      </c>
      <c r="AQ1315" t="s">
        <v>239</v>
      </c>
      <c r="AR1315" t="s">
        <v>2886</v>
      </c>
    </row>
    <row r="1316" spans="1:44" hidden="1" x14ac:dyDescent="0.3">
      <c r="A1316" t="b">
        <f>AND($H1316="Heat Pump",$K1316&lt;=Summary!$B$3)</f>
        <v>0</v>
      </c>
      <c r="B1316">
        <v>2323735</v>
      </c>
      <c r="C1316" t="s">
        <v>74</v>
      </c>
      <c r="D1316" t="s">
        <v>89</v>
      </c>
      <c r="E1316" t="s">
        <v>2510</v>
      </c>
      <c r="F1316" t="s">
        <v>2887</v>
      </c>
      <c r="H1316" t="s">
        <v>213</v>
      </c>
      <c r="I1316" t="s">
        <v>218</v>
      </c>
      <c r="K1316">
        <v>0</v>
      </c>
      <c r="L1316">
        <v>0</v>
      </c>
      <c r="M1316">
        <v>28.2</v>
      </c>
      <c r="N1316">
        <v>0</v>
      </c>
      <c r="O1316">
        <v>2</v>
      </c>
      <c r="P1316">
        <v>2</v>
      </c>
      <c r="T1316">
        <v>120000</v>
      </c>
      <c r="U1316">
        <v>0.91</v>
      </c>
      <c r="V1316">
        <v>122</v>
      </c>
      <c r="W1316">
        <v>133.4792122538</v>
      </c>
      <c r="Y1316">
        <v>3.6</v>
      </c>
      <c r="Z1316">
        <v>3.6</v>
      </c>
      <c r="AA1316">
        <v>95</v>
      </c>
      <c r="AL1316">
        <v>9.8000000000000007</v>
      </c>
      <c r="AM1316">
        <v>27.5</v>
      </c>
      <c r="AN1316">
        <v>18.5</v>
      </c>
      <c r="AO1316" s="3">
        <v>43215</v>
      </c>
      <c r="AP1316" s="3">
        <v>43864</v>
      </c>
      <c r="AQ1316" t="s">
        <v>239</v>
      </c>
      <c r="AR1316" t="s">
        <v>2888</v>
      </c>
    </row>
    <row r="1317" spans="1:44" hidden="1" x14ac:dyDescent="0.3">
      <c r="A1317" t="b">
        <f>AND($H1317="Heat Pump",$K1317&lt;=Summary!$B$3)</f>
        <v>0</v>
      </c>
      <c r="B1317">
        <v>2323750</v>
      </c>
      <c r="C1317" t="s">
        <v>74</v>
      </c>
      <c r="D1317" t="s">
        <v>89</v>
      </c>
      <c r="E1317" t="s">
        <v>2367</v>
      </c>
      <c r="F1317" t="s">
        <v>2889</v>
      </c>
      <c r="H1317" t="s">
        <v>213</v>
      </c>
      <c r="I1317" t="s">
        <v>214</v>
      </c>
      <c r="K1317">
        <v>0</v>
      </c>
      <c r="L1317">
        <v>0</v>
      </c>
      <c r="M1317">
        <v>28.2</v>
      </c>
      <c r="N1317">
        <v>0</v>
      </c>
      <c r="O1317">
        <v>2</v>
      </c>
      <c r="P1317">
        <v>2</v>
      </c>
      <c r="T1317">
        <v>157000</v>
      </c>
      <c r="U1317">
        <v>0.93</v>
      </c>
      <c r="V1317">
        <v>182</v>
      </c>
      <c r="Y1317">
        <v>4.5999999999999996</v>
      </c>
      <c r="Z1317">
        <v>4.5999999999999996</v>
      </c>
      <c r="AA1317">
        <v>97</v>
      </c>
      <c r="AL1317">
        <v>9.8000000000000007</v>
      </c>
      <c r="AM1317">
        <v>27.5</v>
      </c>
      <c r="AN1317">
        <v>18.5</v>
      </c>
      <c r="AO1317" s="3">
        <v>43215</v>
      </c>
      <c r="AP1317" s="3">
        <v>43864</v>
      </c>
      <c r="AQ1317" t="s">
        <v>239</v>
      </c>
      <c r="AR1317" t="s">
        <v>2890</v>
      </c>
    </row>
    <row r="1318" spans="1:44" hidden="1" x14ac:dyDescent="0.3">
      <c r="A1318" t="b">
        <f>AND($H1318="Heat Pump",$K1318&lt;=Summary!$B$3)</f>
        <v>0</v>
      </c>
      <c r="B1318">
        <v>2323751</v>
      </c>
      <c r="C1318" t="s">
        <v>74</v>
      </c>
      <c r="D1318" t="s">
        <v>89</v>
      </c>
      <c r="E1318" t="s">
        <v>2367</v>
      </c>
      <c r="F1318" t="s">
        <v>2891</v>
      </c>
      <c r="H1318" t="s">
        <v>213</v>
      </c>
      <c r="I1318" t="s">
        <v>218</v>
      </c>
      <c r="K1318">
        <v>0</v>
      </c>
      <c r="L1318">
        <v>0</v>
      </c>
      <c r="M1318">
        <v>28.2</v>
      </c>
      <c r="N1318">
        <v>0</v>
      </c>
      <c r="O1318">
        <v>2</v>
      </c>
      <c r="P1318">
        <v>2</v>
      </c>
      <c r="T1318">
        <v>157000</v>
      </c>
      <c r="U1318">
        <v>0.93</v>
      </c>
      <c r="V1318">
        <v>182</v>
      </c>
      <c r="W1318">
        <v>199.124726477</v>
      </c>
      <c r="Y1318">
        <v>4.5999999999999996</v>
      </c>
      <c r="Z1318">
        <v>4.5999999999999996</v>
      </c>
      <c r="AA1318">
        <v>97</v>
      </c>
      <c r="AL1318">
        <v>9.8000000000000007</v>
      </c>
      <c r="AM1318">
        <v>27.5</v>
      </c>
      <c r="AN1318">
        <v>18.5</v>
      </c>
      <c r="AO1318" s="3">
        <v>43215</v>
      </c>
      <c r="AP1318" s="3">
        <v>43864</v>
      </c>
      <c r="AQ1318" t="s">
        <v>239</v>
      </c>
      <c r="AR1318" t="s">
        <v>2892</v>
      </c>
    </row>
    <row r="1319" spans="1:44" hidden="1" x14ac:dyDescent="0.3">
      <c r="A1319" t="b">
        <f>AND($H1319="Heat Pump",$K1319&lt;=Summary!$B$3)</f>
        <v>0</v>
      </c>
      <c r="B1319">
        <v>2323874</v>
      </c>
      <c r="C1319" t="s">
        <v>74</v>
      </c>
      <c r="D1319" t="s">
        <v>89</v>
      </c>
      <c r="E1319" t="s">
        <v>2372</v>
      </c>
      <c r="F1319" t="s">
        <v>2893</v>
      </c>
      <c r="H1319" t="s">
        <v>213</v>
      </c>
      <c r="I1319" t="s">
        <v>214</v>
      </c>
      <c r="K1319">
        <v>0</v>
      </c>
      <c r="L1319">
        <v>0</v>
      </c>
      <c r="M1319">
        <v>28.2</v>
      </c>
      <c r="N1319">
        <v>0</v>
      </c>
      <c r="O1319">
        <v>2</v>
      </c>
      <c r="P1319">
        <v>2</v>
      </c>
      <c r="T1319">
        <v>180000</v>
      </c>
      <c r="U1319">
        <v>0.93</v>
      </c>
      <c r="V1319">
        <v>182</v>
      </c>
      <c r="Y1319">
        <v>5.2</v>
      </c>
      <c r="Z1319">
        <v>5.2</v>
      </c>
      <c r="AA1319">
        <v>97</v>
      </c>
      <c r="AL1319">
        <v>9.8000000000000007</v>
      </c>
      <c r="AM1319">
        <v>27.5</v>
      </c>
      <c r="AN1319">
        <v>18.5</v>
      </c>
      <c r="AO1319" s="3">
        <v>43215</v>
      </c>
      <c r="AP1319" s="3">
        <v>43864</v>
      </c>
      <c r="AQ1319" t="s">
        <v>239</v>
      </c>
      <c r="AR1319" t="s">
        <v>2894</v>
      </c>
    </row>
    <row r="1320" spans="1:44" hidden="1" x14ac:dyDescent="0.3">
      <c r="A1320" t="b">
        <f>AND($H1320="Heat Pump",$K1320&lt;=Summary!$B$3)</f>
        <v>0</v>
      </c>
      <c r="B1320">
        <v>2317442</v>
      </c>
      <c r="C1320" t="s">
        <v>74</v>
      </c>
      <c r="D1320" t="s">
        <v>75</v>
      </c>
      <c r="E1320" t="s">
        <v>75</v>
      </c>
      <c r="F1320" t="s">
        <v>2895</v>
      </c>
      <c r="H1320" t="s">
        <v>238</v>
      </c>
      <c r="I1320" t="s">
        <v>214</v>
      </c>
      <c r="K1320">
        <v>38</v>
      </c>
      <c r="L1320">
        <v>59</v>
      </c>
      <c r="M1320">
        <v>67</v>
      </c>
      <c r="N1320">
        <v>20</v>
      </c>
      <c r="O1320">
        <v>2</v>
      </c>
      <c r="P1320">
        <v>3</v>
      </c>
      <c r="T1320">
        <v>40000</v>
      </c>
      <c r="U1320">
        <v>0.69</v>
      </c>
      <c r="V1320">
        <v>224</v>
      </c>
      <c r="X1320">
        <v>86</v>
      </c>
      <c r="AA1320">
        <v>79</v>
      </c>
      <c r="AL1320">
        <v>12</v>
      </c>
      <c r="AM1320">
        <v>26</v>
      </c>
      <c r="AN1320">
        <v>19</v>
      </c>
      <c r="AO1320" s="3">
        <v>40436</v>
      </c>
      <c r="AP1320" s="3">
        <v>43220</v>
      </c>
      <c r="AQ1320" t="s">
        <v>239</v>
      </c>
      <c r="AR1320" t="s">
        <v>2896</v>
      </c>
    </row>
    <row r="1321" spans="1:44" hidden="1" x14ac:dyDescent="0.3">
      <c r="A1321" t="b">
        <f>AND($H1321="Heat Pump",$K1321&lt;=Summary!$B$3)</f>
        <v>0</v>
      </c>
      <c r="B1321">
        <v>2317562</v>
      </c>
      <c r="C1321" t="s">
        <v>74</v>
      </c>
      <c r="D1321" t="s">
        <v>75</v>
      </c>
      <c r="E1321" t="s">
        <v>75</v>
      </c>
      <c r="F1321" t="s">
        <v>2897</v>
      </c>
      <c r="H1321" t="s">
        <v>238</v>
      </c>
      <c r="I1321" t="s">
        <v>214</v>
      </c>
      <c r="K1321">
        <v>37</v>
      </c>
      <c r="L1321">
        <v>58</v>
      </c>
      <c r="M1321">
        <v>63</v>
      </c>
      <c r="N1321">
        <v>20</v>
      </c>
      <c r="O1321">
        <v>3</v>
      </c>
      <c r="P1321">
        <v>4</v>
      </c>
      <c r="T1321">
        <v>40000</v>
      </c>
      <c r="U1321">
        <v>0.7</v>
      </c>
      <c r="V1321">
        <v>220</v>
      </c>
      <c r="X1321">
        <v>85</v>
      </c>
      <c r="AA1321">
        <v>76</v>
      </c>
      <c r="AL1321">
        <v>11</v>
      </c>
      <c r="AM1321">
        <v>22</v>
      </c>
      <c r="AN1321">
        <v>18</v>
      </c>
      <c r="AO1321" s="3">
        <v>40101</v>
      </c>
      <c r="AP1321" s="3">
        <v>43447</v>
      </c>
      <c r="AQ1321" t="s">
        <v>239</v>
      </c>
      <c r="AR1321" t="s">
        <v>2898</v>
      </c>
    </row>
    <row r="1322" spans="1:44" hidden="1" x14ac:dyDescent="0.3">
      <c r="A1322" t="b">
        <f>AND($H1322="Heat Pump",$K1322&lt;=Summary!$B$3)</f>
        <v>0</v>
      </c>
      <c r="B1322">
        <v>2358352</v>
      </c>
      <c r="C1322" t="s">
        <v>74</v>
      </c>
      <c r="D1322" t="s">
        <v>75</v>
      </c>
      <c r="E1322" t="s">
        <v>2899</v>
      </c>
      <c r="F1322" t="s">
        <v>2899</v>
      </c>
      <c r="H1322" t="s">
        <v>238</v>
      </c>
      <c r="I1322" t="s">
        <v>214</v>
      </c>
      <c r="K1322">
        <v>38</v>
      </c>
      <c r="L1322">
        <v>59.1</v>
      </c>
      <c r="M1322">
        <v>65.3</v>
      </c>
      <c r="N1322">
        <v>16</v>
      </c>
      <c r="O1322">
        <v>3</v>
      </c>
      <c r="P1322">
        <v>4</v>
      </c>
      <c r="T1322">
        <v>38000</v>
      </c>
      <c r="U1322">
        <v>0.64</v>
      </c>
      <c r="V1322">
        <v>173</v>
      </c>
      <c r="X1322">
        <v>67</v>
      </c>
      <c r="AA1322">
        <v>75</v>
      </c>
      <c r="AO1322" s="3">
        <v>43913</v>
      </c>
      <c r="AP1322" s="3">
        <v>43943</v>
      </c>
      <c r="AQ1322" t="s">
        <v>239</v>
      </c>
      <c r="AR1322" t="s">
        <v>2900</v>
      </c>
    </row>
    <row r="1323" spans="1:44" hidden="1" x14ac:dyDescent="0.3">
      <c r="A1323" t="b">
        <f>AND($H1323="Heat Pump",$K1323&lt;=Summary!$B$3)</f>
        <v>0</v>
      </c>
      <c r="B1323">
        <v>2358351</v>
      </c>
      <c r="C1323" t="s">
        <v>74</v>
      </c>
      <c r="D1323" t="s">
        <v>75</v>
      </c>
      <c r="E1323" t="s">
        <v>2901</v>
      </c>
      <c r="F1323" t="s">
        <v>2901</v>
      </c>
      <c r="H1323" t="s">
        <v>238</v>
      </c>
      <c r="I1323" t="s">
        <v>214</v>
      </c>
      <c r="K1323">
        <v>38</v>
      </c>
      <c r="L1323">
        <v>59.1</v>
      </c>
      <c r="M1323">
        <v>65.3</v>
      </c>
      <c r="N1323">
        <v>16</v>
      </c>
      <c r="O1323">
        <v>3</v>
      </c>
      <c r="P1323">
        <v>4</v>
      </c>
      <c r="T1323">
        <v>38000</v>
      </c>
      <c r="U1323">
        <v>0.64</v>
      </c>
      <c r="V1323">
        <v>173</v>
      </c>
      <c r="X1323">
        <v>67</v>
      </c>
      <c r="AA1323">
        <v>75</v>
      </c>
      <c r="AO1323" s="3">
        <v>43913</v>
      </c>
      <c r="AP1323" s="3">
        <v>43943</v>
      </c>
      <c r="AQ1323" t="s">
        <v>239</v>
      </c>
      <c r="AR1323" t="s">
        <v>2902</v>
      </c>
    </row>
    <row r="1324" spans="1:44" hidden="1" x14ac:dyDescent="0.3">
      <c r="A1324" t="b">
        <f>AND($H1324="Heat Pump",$K1324&lt;=Summary!$B$3)</f>
        <v>0</v>
      </c>
      <c r="B1324">
        <v>2338829</v>
      </c>
      <c r="C1324" t="s">
        <v>74</v>
      </c>
      <c r="D1324" t="s">
        <v>75</v>
      </c>
      <c r="E1324" t="s">
        <v>75</v>
      </c>
      <c r="F1324" t="s">
        <v>2903</v>
      </c>
      <c r="H1324" t="s">
        <v>238</v>
      </c>
      <c r="I1324" t="s">
        <v>214</v>
      </c>
      <c r="K1324">
        <v>48</v>
      </c>
      <c r="L1324">
        <v>51</v>
      </c>
      <c r="M1324">
        <v>63</v>
      </c>
      <c r="N1324">
        <v>24</v>
      </c>
      <c r="O1324">
        <v>2</v>
      </c>
      <c r="P1324">
        <v>3</v>
      </c>
      <c r="T1324">
        <v>36000</v>
      </c>
      <c r="U1324">
        <v>0.7</v>
      </c>
      <c r="V1324">
        <v>224</v>
      </c>
      <c r="X1324">
        <v>78</v>
      </c>
      <c r="AA1324">
        <v>79</v>
      </c>
      <c r="AO1324" s="3">
        <v>43595</v>
      </c>
      <c r="AP1324" s="3">
        <v>43649</v>
      </c>
      <c r="AQ1324" t="s">
        <v>239</v>
      </c>
      <c r="AR1324" t="s">
        <v>2904</v>
      </c>
    </row>
    <row r="1325" spans="1:44" hidden="1" x14ac:dyDescent="0.3">
      <c r="A1325" t="b">
        <f>AND($H1325="Heat Pump",$K1325&lt;=Summary!$B$3)</f>
        <v>0</v>
      </c>
      <c r="B1325">
        <v>2317617</v>
      </c>
      <c r="C1325" t="s">
        <v>74</v>
      </c>
      <c r="D1325" t="s">
        <v>75</v>
      </c>
      <c r="E1325" t="s">
        <v>75</v>
      </c>
      <c r="F1325" t="s">
        <v>2905</v>
      </c>
      <c r="H1325" t="s">
        <v>238</v>
      </c>
      <c r="I1325" t="s">
        <v>214</v>
      </c>
      <c r="K1325">
        <v>48</v>
      </c>
      <c r="L1325">
        <v>51</v>
      </c>
      <c r="M1325">
        <v>52</v>
      </c>
      <c r="N1325">
        <v>24</v>
      </c>
      <c r="O1325">
        <v>3</v>
      </c>
      <c r="T1325">
        <v>40000</v>
      </c>
      <c r="U1325">
        <v>0.66</v>
      </c>
      <c r="V1325">
        <v>224</v>
      </c>
      <c r="X1325">
        <v>78</v>
      </c>
      <c r="AA1325">
        <v>77</v>
      </c>
      <c r="AO1325" s="3">
        <v>40436</v>
      </c>
      <c r="AP1325" s="3">
        <v>43220</v>
      </c>
      <c r="AQ1325" t="s">
        <v>239</v>
      </c>
      <c r="AR1325" t="s">
        <v>2906</v>
      </c>
    </row>
    <row r="1326" spans="1:44" hidden="1" x14ac:dyDescent="0.3">
      <c r="A1326" t="b">
        <f>AND($H1326="Heat Pump",$K1326&lt;=Summary!$B$3)</f>
        <v>0</v>
      </c>
      <c r="B1326">
        <v>2358342</v>
      </c>
      <c r="C1326" t="s">
        <v>74</v>
      </c>
      <c r="D1326" t="s">
        <v>75</v>
      </c>
      <c r="E1326" t="s">
        <v>2907</v>
      </c>
      <c r="F1326" t="s">
        <v>2907</v>
      </c>
      <c r="H1326" t="s">
        <v>238</v>
      </c>
      <c r="I1326" t="s">
        <v>214</v>
      </c>
      <c r="K1326">
        <v>48</v>
      </c>
      <c r="L1326">
        <v>58.3</v>
      </c>
      <c r="M1326">
        <v>70.3</v>
      </c>
      <c r="N1326">
        <v>18</v>
      </c>
      <c r="O1326">
        <v>2</v>
      </c>
      <c r="P1326">
        <v>3</v>
      </c>
      <c r="T1326">
        <v>38000</v>
      </c>
      <c r="U1326">
        <v>0.68</v>
      </c>
      <c r="V1326">
        <v>249</v>
      </c>
      <c r="X1326">
        <v>86</v>
      </c>
      <c r="AA1326">
        <v>77</v>
      </c>
      <c r="AO1326" s="3">
        <v>43913</v>
      </c>
      <c r="AP1326" s="3">
        <v>43943</v>
      </c>
      <c r="AQ1326" t="s">
        <v>239</v>
      </c>
      <c r="AR1326" t="s">
        <v>2908</v>
      </c>
    </row>
    <row r="1327" spans="1:44" hidden="1" x14ac:dyDescent="0.3">
      <c r="A1327" t="b">
        <f>AND($H1327="Heat Pump",$K1327&lt;=Summary!$B$3)</f>
        <v>0</v>
      </c>
      <c r="B1327">
        <v>2317575</v>
      </c>
      <c r="C1327" t="s">
        <v>74</v>
      </c>
      <c r="D1327" t="s">
        <v>75</v>
      </c>
      <c r="E1327" t="s">
        <v>75</v>
      </c>
      <c r="F1327" t="s">
        <v>2909</v>
      </c>
      <c r="H1327" t="s">
        <v>238</v>
      </c>
      <c r="I1327" t="s">
        <v>214</v>
      </c>
      <c r="K1327">
        <v>48</v>
      </c>
      <c r="L1327">
        <v>58</v>
      </c>
      <c r="M1327">
        <v>66</v>
      </c>
      <c r="N1327">
        <v>22</v>
      </c>
      <c r="O1327">
        <v>2</v>
      </c>
      <c r="P1327">
        <v>3</v>
      </c>
      <c r="T1327">
        <v>42000</v>
      </c>
      <c r="U1327">
        <v>0.68</v>
      </c>
      <c r="V1327">
        <v>224</v>
      </c>
      <c r="X1327">
        <v>78</v>
      </c>
      <c r="AA1327">
        <v>75</v>
      </c>
      <c r="AO1327" s="3">
        <v>40436</v>
      </c>
      <c r="AP1327" s="3">
        <v>43447</v>
      </c>
      <c r="AQ1327" t="s">
        <v>239</v>
      </c>
      <c r="AR1327" t="s">
        <v>2910</v>
      </c>
    </row>
    <row r="1328" spans="1:44" hidden="1" x14ac:dyDescent="0.3">
      <c r="A1328" t="b">
        <f>AND($H1328="Heat Pump",$K1328&lt;=Summary!$B$3)</f>
        <v>0</v>
      </c>
      <c r="B1328">
        <v>2317420</v>
      </c>
      <c r="C1328" t="s">
        <v>74</v>
      </c>
      <c r="D1328" t="s">
        <v>75</v>
      </c>
      <c r="E1328" t="s">
        <v>75</v>
      </c>
      <c r="F1328" t="s">
        <v>2911</v>
      </c>
      <c r="H1328" t="s">
        <v>238</v>
      </c>
      <c r="I1328" t="s">
        <v>214</v>
      </c>
      <c r="K1328">
        <v>48</v>
      </c>
      <c r="L1328">
        <v>58</v>
      </c>
      <c r="M1328">
        <v>63</v>
      </c>
      <c r="N1328">
        <v>22</v>
      </c>
      <c r="O1328">
        <v>3</v>
      </c>
      <c r="P1328">
        <v>4</v>
      </c>
      <c r="T1328">
        <v>40000</v>
      </c>
      <c r="U1328">
        <v>0.69</v>
      </c>
      <c r="V1328">
        <v>224</v>
      </c>
      <c r="X1328">
        <v>79</v>
      </c>
      <c r="AA1328">
        <v>77</v>
      </c>
      <c r="AO1328" s="3">
        <v>40436</v>
      </c>
      <c r="AP1328" s="3">
        <v>43220</v>
      </c>
      <c r="AQ1328" t="s">
        <v>239</v>
      </c>
      <c r="AR1328" t="s">
        <v>2912</v>
      </c>
    </row>
    <row r="1329" spans="1:44" hidden="1" x14ac:dyDescent="0.3">
      <c r="A1329" t="b">
        <f>AND($H1329="Heat Pump",$K1329&lt;=Summary!$B$3)</f>
        <v>0</v>
      </c>
      <c r="B1329">
        <v>2358360</v>
      </c>
      <c r="C1329" t="s">
        <v>74</v>
      </c>
      <c r="D1329" t="s">
        <v>75</v>
      </c>
      <c r="E1329" t="s">
        <v>2913</v>
      </c>
      <c r="F1329" t="s">
        <v>2913</v>
      </c>
      <c r="H1329" t="s">
        <v>238</v>
      </c>
      <c r="I1329" t="s">
        <v>214</v>
      </c>
      <c r="K1329">
        <v>48</v>
      </c>
      <c r="L1329">
        <v>58.3</v>
      </c>
      <c r="M1329">
        <v>64.3</v>
      </c>
      <c r="N1329">
        <v>18</v>
      </c>
      <c r="O1329">
        <v>3</v>
      </c>
      <c r="P1329">
        <v>4</v>
      </c>
      <c r="T1329">
        <v>38000</v>
      </c>
      <c r="U1329">
        <v>0.68</v>
      </c>
      <c r="V1329">
        <v>249</v>
      </c>
      <c r="X1329">
        <v>86</v>
      </c>
      <c r="AA1329">
        <v>78</v>
      </c>
      <c r="AO1329" s="3">
        <v>43913</v>
      </c>
      <c r="AP1329" s="3">
        <v>43943</v>
      </c>
      <c r="AQ1329" t="s">
        <v>239</v>
      </c>
      <c r="AR1329" t="s">
        <v>2914</v>
      </c>
    </row>
    <row r="1330" spans="1:44" hidden="1" x14ac:dyDescent="0.3">
      <c r="A1330" t="b">
        <f>AND($H1330="Heat Pump",$K1330&lt;=Summary!$B$3)</f>
        <v>0</v>
      </c>
      <c r="B1330">
        <v>2358359</v>
      </c>
      <c r="C1330" t="s">
        <v>74</v>
      </c>
      <c r="D1330" t="s">
        <v>75</v>
      </c>
      <c r="E1330" t="s">
        <v>2915</v>
      </c>
      <c r="F1330" t="s">
        <v>2915</v>
      </c>
      <c r="H1330" t="s">
        <v>238</v>
      </c>
      <c r="I1330" t="s">
        <v>214</v>
      </c>
      <c r="K1330">
        <v>48</v>
      </c>
      <c r="L1330">
        <v>58.3</v>
      </c>
      <c r="M1330">
        <v>64.3</v>
      </c>
      <c r="N1330">
        <v>18</v>
      </c>
      <c r="O1330">
        <v>3</v>
      </c>
      <c r="P1330">
        <v>4</v>
      </c>
      <c r="T1330">
        <v>38000</v>
      </c>
      <c r="U1330">
        <v>0.68</v>
      </c>
      <c r="V1330">
        <v>249</v>
      </c>
      <c r="X1330">
        <v>86</v>
      </c>
      <c r="AA1330">
        <v>78</v>
      </c>
      <c r="AO1330" s="3">
        <v>43913</v>
      </c>
      <c r="AP1330" s="3">
        <v>43943</v>
      </c>
      <c r="AQ1330" t="s">
        <v>239</v>
      </c>
      <c r="AR1330" t="s">
        <v>2916</v>
      </c>
    </row>
    <row r="1331" spans="1:44" hidden="1" x14ac:dyDescent="0.3">
      <c r="A1331" t="b">
        <f>AND($H1331="Heat Pump",$K1331&lt;=Summary!$B$3)</f>
        <v>0</v>
      </c>
      <c r="B1331">
        <v>2317513</v>
      </c>
      <c r="C1331" t="s">
        <v>74</v>
      </c>
      <c r="D1331" t="s">
        <v>75</v>
      </c>
      <c r="E1331" t="s">
        <v>75</v>
      </c>
      <c r="F1331" t="s">
        <v>2917</v>
      </c>
      <c r="H1331" t="s">
        <v>238</v>
      </c>
      <c r="I1331" t="s">
        <v>218</v>
      </c>
      <c r="K1331">
        <v>39</v>
      </c>
      <c r="L1331">
        <v>51</v>
      </c>
      <c r="M1331">
        <v>52</v>
      </c>
      <c r="N1331">
        <v>22</v>
      </c>
      <c r="O1331">
        <v>3</v>
      </c>
      <c r="T1331">
        <v>36000</v>
      </c>
      <c r="U1331">
        <v>0.65</v>
      </c>
      <c r="V1331">
        <v>0</v>
      </c>
      <c r="W1331">
        <v>0</v>
      </c>
      <c r="X1331">
        <v>69</v>
      </c>
      <c r="AA1331">
        <v>75</v>
      </c>
      <c r="AO1331" s="3">
        <v>40436</v>
      </c>
      <c r="AP1331" s="3">
        <v>43220</v>
      </c>
      <c r="AQ1331" t="s">
        <v>239</v>
      </c>
      <c r="AR1331" t="s">
        <v>2918</v>
      </c>
    </row>
    <row r="1332" spans="1:44" hidden="1" x14ac:dyDescent="0.3">
      <c r="A1332" t="b">
        <f>AND($H1332="Heat Pump",$K1332&lt;=Summary!$B$3)</f>
        <v>0</v>
      </c>
      <c r="B1332">
        <v>2317443</v>
      </c>
      <c r="C1332" t="s">
        <v>74</v>
      </c>
      <c r="D1332" t="s">
        <v>75</v>
      </c>
      <c r="E1332" t="s">
        <v>75</v>
      </c>
      <c r="F1332" t="s">
        <v>2919</v>
      </c>
      <c r="H1332" t="s">
        <v>238</v>
      </c>
      <c r="I1332" t="s">
        <v>218</v>
      </c>
      <c r="K1332">
        <v>38</v>
      </c>
      <c r="L1332">
        <v>59</v>
      </c>
      <c r="M1332">
        <v>67</v>
      </c>
      <c r="N1332">
        <v>20</v>
      </c>
      <c r="O1332">
        <v>2</v>
      </c>
      <c r="P1332">
        <v>3</v>
      </c>
      <c r="T1332">
        <v>36000</v>
      </c>
      <c r="U1332">
        <v>0.69</v>
      </c>
      <c r="V1332">
        <v>0</v>
      </c>
      <c r="W1332">
        <v>0</v>
      </c>
      <c r="X1332">
        <v>86</v>
      </c>
      <c r="AA1332">
        <v>79</v>
      </c>
      <c r="AL1332">
        <v>12</v>
      </c>
      <c r="AM1332">
        <v>26</v>
      </c>
      <c r="AN1332">
        <v>19</v>
      </c>
      <c r="AO1332" s="3">
        <v>40436</v>
      </c>
      <c r="AP1332" s="3">
        <v>43220</v>
      </c>
      <c r="AQ1332" t="s">
        <v>239</v>
      </c>
      <c r="AR1332" t="s">
        <v>2920</v>
      </c>
    </row>
    <row r="1333" spans="1:44" hidden="1" x14ac:dyDescent="0.3">
      <c r="A1333" t="b">
        <f>AND($H1333="Heat Pump",$K1333&lt;=Summary!$B$3)</f>
        <v>0</v>
      </c>
      <c r="B1333">
        <v>2317561</v>
      </c>
      <c r="C1333" t="s">
        <v>74</v>
      </c>
      <c r="D1333" t="s">
        <v>75</v>
      </c>
      <c r="E1333" t="s">
        <v>75</v>
      </c>
      <c r="F1333" t="s">
        <v>2921</v>
      </c>
      <c r="H1333" t="s">
        <v>238</v>
      </c>
      <c r="I1333" t="s">
        <v>218</v>
      </c>
      <c r="K1333">
        <v>37</v>
      </c>
      <c r="L1333">
        <v>58</v>
      </c>
      <c r="M1333">
        <v>63</v>
      </c>
      <c r="N1333">
        <v>20</v>
      </c>
      <c r="O1333">
        <v>3</v>
      </c>
      <c r="P1333">
        <v>4</v>
      </c>
      <c r="S1333">
        <v>1516</v>
      </c>
      <c r="T1333">
        <v>36000</v>
      </c>
      <c r="U1333">
        <v>0.7</v>
      </c>
      <c r="V1333">
        <v>0</v>
      </c>
      <c r="W1333">
        <v>0</v>
      </c>
      <c r="X1333">
        <v>85</v>
      </c>
      <c r="AA1333">
        <v>76</v>
      </c>
      <c r="AM1333">
        <v>63</v>
      </c>
      <c r="AO1333" s="3">
        <v>40101</v>
      </c>
      <c r="AP1333" s="3">
        <v>43447</v>
      </c>
      <c r="AQ1333" t="s">
        <v>239</v>
      </c>
      <c r="AR1333" t="s">
        <v>2922</v>
      </c>
    </row>
    <row r="1334" spans="1:44" hidden="1" x14ac:dyDescent="0.3">
      <c r="A1334" t="b">
        <f>AND($H1334="Heat Pump",$K1334&lt;=Summary!$B$3)</f>
        <v>0</v>
      </c>
      <c r="B1334">
        <v>2317618</v>
      </c>
      <c r="C1334" t="s">
        <v>74</v>
      </c>
      <c r="D1334" t="s">
        <v>75</v>
      </c>
      <c r="E1334" t="s">
        <v>75</v>
      </c>
      <c r="F1334" t="s">
        <v>2923</v>
      </c>
      <c r="H1334" t="s">
        <v>238</v>
      </c>
      <c r="I1334" t="s">
        <v>218</v>
      </c>
      <c r="K1334">
        <v>48</v>
      </c>
      <c r="L1334">
        <v>51</v>
      </c>
      <c r="M1334">
        <v>52</v>
      </c>
      <c r="N1334">
        <v>24</v>
      </c>
      <c r="O1334">
        <v>3</v>
      </c>
      <c r="T1334">
        <v>36000</v>
      </c>
      <c r="U1334">
        <v>0.66</v>
      </c>
      <c r="V1334">
        <v>0</v>
      </c>
      <c r="W1334">
        <v>0</v>
      </c>
      <c r="X1334">
        <v>78</v>
      </c>
      <c r="AA1334">
        <v>77</v>
      </c>
      <c r="AO1334" s="3">
        <v>40436</v>
      </c>
      <c r="AP1334" s="3">
        <v>43220</v>
      </c>
      <c r="AQ1334" t="s">
        <v>239</v>
      </c>
      <c r="AR1334" t="s">
        <v>2924</v>
      </c>
    </row>
    <row r="1335" spans="1:44" hidden="1" x14ac:dyDescent="0.3">
      <c r="A1335" t="b">
        <f>AND($H1335="Heat Pump",$K1335&lt;=Summary!$B$3)</f>
        <v>0</v>
      </c>
      <c r="B1335">
        <v>2317576</v>
      </c>
      <c r="C1335" t="s">
        <v>74</v>
      </c>
      <c r="D1335" t="s">
        <v>75</v>
      </c>
      <c r="E1335" t="s">
        <v>75</v>
      </c>
      <c r="F1335" t="s">
        <v>2925</v>
      </c>
      <c r="H1335" t="s">
        <v>238</v>
      </c>
      <c r="I1335" t="s">
        <v>218</v>
      </c>
      <c r="K1335">
        <v>48</v>
      </c>
      <c r="L1335">
        <v>58</v>
      </c>
      <c r="M1335">
        <v>66</v>
      </c>
      <c r="N1335">
        <v>22</v>
      </c>
      <c r="O1335">
        <v>2</v>
      </c>
      <c r="P1335">
        <v>3</v>
      </c>
      <c r="T1335">
        <v>42000</v>
      </c>
      <c r="U1335">
        <v>0.68</v>
      </c>
      <c r="V1335">
        <v>0</v>
      </c>
      <c r="W1335">
        <v>0</v>
      </c>
      <c r="X1335">
        <v>78</v>
      </c>
      <c r="AA1335">
        <v>75</v>
      </c>
      <c r="AO1335" s="3">
        <v>40436</v>
      </c>
      <c r="AP1335" s="3">
        <v>43447</v>
      </c>
      <c r="AQ1335" t="s">
        <v>239</v>
      </c>
      <c r="AR1335" t="s">
        <v>2926</v>
      </c>
    </row>
    <row r="1336" spans="1:44" hidden="1" x14ac:dyDescent="0.3">
      <c r="A1336" t="b">
        <f>AND($H1336="Heat Pump",$K1336&lt;=Summary!$B$3)</f>
        <v>0</v>
      </c>
      <c r="B1336">
        <v>2317419</v>
      </c>
      <c r="C1336" t="s">
        <v>74</v>
      </c>
      <c r="D1336" t="s">
        <v>75</v>
      </c>
      <c r="E1336" t="s">
        <v>75</v>
      </c>
      <c r="F1336" t="s">
        <v>2927</v>
      </c>
      <c r="H1336" t="s">
        <v>238</v>
      </c>
      <c r="I1336" t="s">
        <v>218</v>
      </c>
      <c r="K1336">
        <v>48</v>
      </c>
      <c r="L1336">
        <v>58</v>
      </c>
      <c r="M1336">
        <v>63</v>
      </c>
      <c r="N1336">
        <v>22</v>
      </c>
      <c r="O1336">
        <v>3</v>
      </c>
      <c r="P1336">
        <v>4</v>
      </c>
      <c r="T1336">
        <v>36000</v>
      </c>
      <c r="U1336">
        <v>0.69</v>
      </c>
      <c r="V1336">
        <v>0</v>
      </c>
      <c r="W1336">
        <v>0</v>
      </c>
      <c r="X1336">
        <v>79</v>
      </c>
      <c r="AA1336">
        <v>77</v>
      </c>
      <c r="AO1336" s="3">
        <v>40436</v>
      </c>
      <c r="AP1336" s="3">
        <v>43220</v>
      </c>
      <c r="AQ1336" t="s">
        <v>239</v>
      </c>
      <c r="AR1336" t="s">
        <v>2928</v>
      </c>
    </row>
    <row r="1337" spans="1:44" hidden="1" x14ac:dyDescent="0.3">
      <c r="A1337" t="b">
        <f>AND($H1337="Heat Pump",$K1337&lt;=Summary!$B$3)</f>
        <v>0</v>
      </c>
      <c r="B1337">
        <v>2317478</v>
      </c>
      <c r="C1337" t="s">
        <v>74</v>
      </c>
      <c r="D1337" t="s">
        <v>2929</v>
      </c>
      <c r="E1337" t="s">
        <v>1960</v>
      </c>
      <c r="F1337" t="s">
        <v>2930</v>
      </c>
      <c r="H1337" t="s">
        <v>224</v>
      </c>
      <c r="I1337" t="s">
        <v>225</v>
      </c>
      <c r="K1337">
        <v>50</v>
      </c>
      <c r="L1337">
        <v>61</v>
      </c>
      <c r="N1337">
        <v>22</v>
      </c>
      <c r="Q1337">
        <v>5</v>
      </c>
      <c r="R1337">
        <v>240</v>
      </c>
      <c r="S1337">
        <v>1</v>
      </c>
      <c r="T1337">
        <v>0</v>
      </c>
      <c r="U1337">
        <v>3.55</v>
      </c>
      <c r="X1337">
        <v>67</v>
      </c>
      <c r="AA1337">
        <v>100</v>
      </c>
      <c r="AO1337" s="3">
        <v>43009</v>
      </c>
      <c r="AP1337" s="3">
        <v>43445</v>
      </c>
      <c r="AQ1337" t="s">
        <v>239</v>
      </c>
      <c r="AR1337" t="s">
        <v>2931</v>
      </c>
    </row>
    <row r="1338" spans="1:44" hidden="1" x14ac:dyDescent="0.3">
      <c r="A1338" t="b">
        <f>AND($H1338="Heat Pump",$K1338&lt;=Summary!$B$3)</f>
        <v>0</v>
      </c>
      <c r="B1338">
        <v>2317547</v>
      </c>
      <c r="C1338" t="s">
        <v>74</v>
      </c>
      <c r="D1338" t="s">
        <v>2929</v>
      </c>
      <c r="E1338" t="s">
        <v>1960</v>
      </c>
      <c r="F1338" t="s">
        <v>2932</v>
      </c>
      <c r="H1338" t="s">
        <v>224</v>
      </c>
      <c r="I1338" t="s">
        <v>225</v>
      </c>
      <c r="K1338">
        <v>59</v>
      </c>
      <c r="L1338">
        <v>64</v>
      </c>
      <c r="N1338">
        <v>24</v>
      </c>
      <c r="Q1338">
        <v>5</v>
      </c>
      <c r="R1338">
        <v>240</v>
      </c>
      <c r="S1338">
        <v>1</v>
      </c>
      <c r="T1338">
        <v>0</v>
      </c>
      <c r="U1338">
        <v>3.7</v>
      </c>
      <c r="X1338">
        <v>75</v>
      </c>
      <c r="AA1338">
        <v>100</v>
      </c>
      <c r="AO1338" s="3">
        <v>43009</v>
      </c>
      <c r="AP1338" s="3">
        <v>44104</v>
      </c>
      <c r="AQ1338" t="s">
        <v>239</v>
      </c>
      <c r="AR1338" t="s">
        <v>2933</v>
      </c>
    </row>
    <row r="1339" spans="1:44" hidden="1" x14ac:dyDescent="0.3">
      <c r="A1339" t="b">
        <f>AND($H1339="Heat Pump",$K1339&lt;=Summary!$B$3)</f>
        <v>0</v>
      </c>
      <c r="B1339">
        <v>2317323</v>
      </c>
      <c r="C1339" t="s">
        <v>74</v>
      </c>
      <c r="D1339" t="s">
        <v>2929</v>
      </c>
      <c r="E1339" t="s">
        <v>1960</v>
      </c>
      <c r="F1339" t="s">
        <v>2934</v>
      </c>
      <c r="H1339" t="s">
        <v>224</v>
      </c>
      <c r="I1339" t="s">
        <v>225</v>
      </c>
      <c r="K1339">
        <v>72</v>
      </c>
      <c r="L1339">
        <v>74</v>
      </c>
      <c r="N1339">
        <v>24</v>
      </c>
      <c r="Q1339">
        <v>5</v>
      </c>
      <c r="R1339">
        <v>240</v>
      </c>
      <c r="T1339">
        <v>0</v>
      </c>
      <c r="U1339">
        <v>3.7</v>
      </c>
      <c r="X1339">
        <v>89</v>
      </c>
      <c r="AA1339">
        <v>100</v>
      </c>
      <c r="AO1339" s="3">
        <v>43009</v>
      </c>
      <c r="AP1339" s="3">
        <v>44104</v>
      </c>
      <c r="AQ1339" t="s">
        <v>239</v>
      </c>
      <c r="AR1339" t="s">
        <v>2935</v>
      </c>
    </row>
    <row r="1340" spans="1:44" x14ac:dyDescent="0.3">
      <c r="A1340" t="b">
        <f>AND($H1340="Heat Pump",$K1340&lt;=Summary!$B$3)</f>
        <v>1</v>
      </c>
      <c r="B1340">
        <v>2358452</v>
      </c>
      <c r="C1340" t="s">
        <v>74</v>
      </c>
      <c r="D1340" t="s">
        <v>112</v>
      </c>
      <c r="E1340" t="s">
        <v>128</v>
      </c>
      <c r="F1340" t="s">
        <v>128</v>
      </c>
      <c r="H1340" t="s">
        <v>224</v>
      </c>
      <c r="I1340" t="s">
        <v>225</v>
      </c>
      <c r="K1340">
        <v>36</v>
      </c>
      <c r="L1340">
        <v>45</v>
      </c>
      <c r="N1340">
        <v>16</v>
      </c>
      <c r="Q1340">
        <v>2.2999999999999998</v>
      </c>
      <c r="R1340">
        <v>240</v>
      </c>
      <c r="T1340">
        <v>0</v>
      </c>
      <c r="U1340">
        <v>3.45</v>
      </c>
      <c r="X1340">
        <v>46</v>
      </c>
      <c r="AA1340">
        <v>432</v>
      </c>
      <c r="AO1340" s="3">
        <v>43951</v>
      </c>
      <c r="AP1340" s="3">
        <v>44029</v>
      </c>
      <c r="AQ1340" t="s">
        <v>239</v>
      </c>
      <c r="AR1340" t="s">
        <v>2936</v>
      </c>
    </row>
    <row r="1341" spans="1:44" hidden="1" x14ac:dyDescent="0.3">
      <c r="A1341" t="b">
        <f>AND($H1341="Heat Pump",$K1341&lt;=Summary!$B$3)</f>
        <v>1</v>
      </c>
      <c r="B1341">
        <v>2358402</v>
      </c>
      <c r="C1341" t="s">
        <v>74</v>
      </c>
      <c r="D1341" t="s">
        <v>112</v>
      </c>
      <c r="E1341" t="s">
        <v>114</v>
      </c>
      <c r="F1341" t="s">
        <v>114</v>
      </c>
      <c r="H1341" t="s">
        <v>224</v>
      </c>
      <c r="I1341" t="s">
        <v>225</v>
      </c>
      <c r="K1341">
        <v>36</v>
      </c>
      <c r="L1341">
        <v>47.2</v>
      </c>
      <c r="N1341">
        <v>20</v>
      </c>
      <c r="Q1341">
        <v>4.5</v>
      </c>
      <c r="R1341">
        <v>240</v>
      </c>
      <c r="T1341">
        <v>0</v>
      </c>
      <c r="U1341">
        <v>3.75</v>
      </c>
      <c r="X1341">
        <v>60</v>
      </c>
      <c r="AA1341">
        <v>434</v>
      </c>
      <c r="AO1341" s="3">
        <v>43951</v>
      </c>
      <c r="AP1341" s="3">
        <v>44029</v>
      </c>
      <c r="AQ1341" t="s">
        <v>239</v>
      </c>
      <c r="AR1341" t="s">
        <v>2937</v>
      </c>
    </row>
    <row r="1342" spans="1:44" hidden="1" x14ac:dyDescent="0.3">
      <c r="A1342" t="b">
        <f>AND($H1342="Heat Pump",$K1342&lt;=Summary!$B$3)</f>
        <v>1</v>
      </c>
      <c r="B1342">
        <v>2358401</v>
      </c>
      <c r="C1342" t="s">
        <v>74</v>
      </c>
      <c r="D1342" t="s">
        <v>112</v>
      </c>
      <c r="E1342" t="s">
        <v>113</v>
      </c>
      <c r="F1342" t="s">
        <v>113</v>
      </c>
      <c r="H1342" t="s">
        <v>224</v>
      </c>
      <c r="I1342" t="s">
        <v>225</v>
      </c>
      <c r="K1342">
        <v>36</v>
      </c>
      <c r="L1342">
        <v>44.8</v>
      </c>
      <c r="N1342">
        <v>18</v>
      </c>
      <c r="Q1342">
        <v>4.5</v>
      </c>
      <c r="R1342">
        <v>240</v>
      </c>
      <c r="T1342">
        <v>0</v>
      </c>
      <c r="U1342">
        <v>3.75</v>
      </c>
      <c r="X1342">
        <v>60</v>
      </c>
      <c r="AA1342">
        <v>434</v>
      </c>
      <c r="AO1342" s="3">
        <v>43951</v>
      </c>
      <c r="AP1342" s="3">
        <v>44029</v>
      </c>
      <c r="AQ1342" t="s">
        <v>239</v>
      </c>
      <c r="AR1342" t="s">
        <v>2938</v>
      </c>
    </row>
    <row r="1343" spans="1:44" hidden="1" x14ac:dyDescent="0.3">
      <c r="A1343" t="b">
        <f>AND($H1343="Heat Pump",$K1343&lt;=Summary!$B$3)</f>
        <v>1</v>
      </c>
      <c r="B1343">
        <v>2317475</v>
      </c>
      <c r="C1343" t="s">
        <v>74</v>
      </c>
      <c r="D1343" t="s">
        <v>112</v>
      </c>
      <c r="E1343" t="s">
        <v>2939</v>
      </c>
      <c r="F1343" t="s">
        <v>2939</v>
      </c>
      <c r="H1343" t="s">
        <v>224</v>
      </c>
      <c r="I1343" t="s">
        <v>225</v>
      </c>
      <c r="K1343">
        <v>45</v>
      </c>
      <c r="L1343">
        <v>61</v>
      </c>
      <c r="N1343">
        <v>22</v>
      </c>
      <c r="Q1343">
        <v>5</v>
      </c>
      <c r="R1343">
        <v>240</v>
      </c>
      <c r="S1343">
        <v>1</v>
      </c>
      <c r="T1343">
        <v>0</v>
      </c>
      <c r="U1343">
        <v>3.55</v>
      </c>
      <c r="X1343">
        <v>67</v>
      </c>
      <c r="AA1343">
        <v>436</v>
      </c>
      <c r="AO1343" s="3">
        <v>43009</v>
      </c>
      <c r="AP1343" s="3">
        <v>44029</v>
      </c>
      <c r="AQ1343" t="s">
        <v>239</v>
      </c>
      <c r="AR1343" t="s">
        <v>2940</v>
      </c>
    </row>
    <row r="1344" spans="1:44" hidden="1" x14ac:dyDescent="0.3">
      <c r="A1344" t="b">
        <f>AND($H1344="Heat Pump",$K1344&lt;=Summary!$B$3)</f>
        <v>1</v>
      </c>
      <c r="B1344">
        <v>2358449</v>
      </c>
      <c r="C1344" t="s">
        <v>74</v>
      </c>
      <c r="D1344" t="s">
        <v>112</v>
      </c>
      <c r="E1344" t="s">
        <v>130</v>
      </c>
      <c r="F1344" t="s">
        <v>130</v>
      </c>
      <c r="H1344" t="s">
        <v>224</v>
      </c>
      <c r="I1344" t="s">
        <v>225</v>
      </c>
      <c r="K1344">
        <v>45</v>
      </c>
      <c r="L1344">
        <v>44.8</v>
      </c>
      <c r="N1344">
        <v>18</v>
      </c>
      <c r="Q1344">
        <v>2.2999999999999998</v>
      </c>
      <c r="R1344">
        <v>240</v>
      </c>
      <c r="T1344">
        <v>0</v>
      </c>
      <c r="U1344">
        <v>3.75</v>
      </c>
      <c r="X1344">
        <v>52</v>
      </c>
      <c r="AA1344">
        <v>423</v>
      </c>
      <c r="AO1344" s="3">
        <v>43951</v>
      </c>
      <c r="AP1344" s="3">
        <v>44029</v>
      </c>
      <c r="AQ1344" t="s">
        <v>239</v>
      </c>
      <c r="AR1344" t="s">
        <v>2941</v>
      </c>
    </row>
    <row r="1345" spans="1:44" hidden="1" x14ac:dyDescent="0.3">
      <c r="A1345" t="b">
        <f>AND($H1345="Heat Pump",$K1345&lt;=Summary!$B$3)</f>
        <v>1</v>
      </c>
      <c r="B1345">
        <v>2358329</v>
      </c>
      <c r="C1345" t="s">
        <v>74</v>
      </c>
      <c r="D1345" t="s">
        <v>112</v>
      </c>
      <c r="E1345" t="s">
        <v>118</v>
      </c>
      <c r="F1345" t="s">
        <v>118</v>
      </c>
      <c r="H1345" t="s">
        <v>224</v>
      </c>
      <c r="I1345" t="s">
        <v>225</v>
      </c>
      <c r="K1345">
        <v>45</v>
      </c>
      <c r="L1345">
        <v>44.8</v>
      </c>
      <c r="N1345">
        <v>18</v>
      </c>
      <c r="Q1345">
        <v>4.5</v>
      </c>
      <c r="R1345">
        <v>240</v>
      </c>
      <c r="T1345">
        <v>0</v>
      </c>
      <c r="U1345">
        <v>3.75</v>
      </c>
      <c r="X1345">
        <v>67</v>
      </c>
      <c r="AA1345">
        <v>430</v>
      </c>
      <c r="AO1345" s="3">
        <v>43951</v>
      </c>
      <c r="AP1345" s="3">
        <v>44029</v>
      </c>
      <c r="AQ1345" t="s">
        <v>239</v>
      </c>
      <c r="AR1345" t="s">
        <v>2942</v>
      </c>
    </row>
    <row r="1346" spans="1:44" hidden="1" x14ac:dyDescent="0.3">
      <c r="A1346" t="b">
        <f>AND($H1346="Heat Pump",$K1346&lt;=Summary!$B$3)</f>
        <v>1</v>
      </c>
      <c r="B1346">
        <v>2358328</v>
      </c>
      <c r="C1346" t="s">
        <v>74</v>
      </c>
      <c r="D1346" t="s">
        <v>112</v>
      </c>
      <c r="E1346" t="s">
        <v>117</v>
      </c>
      <c r="F1346" t="s">
        <v>117</v>
      </c>
      <c r="H1346" t="s">
        <v>224</v>
      </c>
      <c r="I1346" t="s">
        <v>225</v>
      </c>
      <c r="K1346">
        <v>45</v>
      </c>
      <c r="L1346">
        <v>44.8</v>
      </c>
      <c r="N1346">
        <v>18</v>
      </c>
      <c r="Q1346">
        <v>4.5</v>
      </c>
      <c r="R1346">
        <v>240</v>
      </c>
      <c r="T1346">
        <v>0</v>
      </c>
      <c r="U1346">
        <v>3.75</v>
      </c>
      <c r="X1346">
        <v>67</v>
      </c>
      <c r="AA1346">
        <v>430</v>
      </c>
      <c r="AO1346" s="3">
        <v>43951</v>
      </c>
      <c r="AP1346" s="3">
        <v>44029</v>
      </c>
      <c r="AQ1346" t="s">
        <v>239</v>
      </c>
      <c r="AR1346" t="s">
        <v>2943</v>
      </c>
    </row>
    <row r="1347" spans="1:44" hidden="1" x14ac:dyDescent="0.3">
      <c r="A1347" t="b">
        <f>AND($H1347="Heat Pump",$K1347&lt;=Summary!$B$3)</f>
        <v>0</v>
      </c>
      <c r="B1347">
        <v>2317545</v>
      </c>
      <c r="C1347" t="s">
        <v>74</v>
      </c>
      <c r="D1347" t="s">
        <v>112</v>
      </c>
      <c r="E1347" t="s">
        <v>1960</v>
      </c>
      <c r="F1347" t="s">
        <v>2944</v>
      </c>
      <c r="H1347" t="s">
        <v>224</v>
      </c>
      <c r="I1347" t="s">
        <v>225</v>
      </c>
      <c r="K1347">
        <v>59</v>
      </c>
      <c r="L1347">
        <v>64</v>
      </c>
      <c r="N1347">
        <v>24</v>
      </c>
      <c r="Q1347">
        <v>5</v>
      </c>
      <c r="R1347">
        <v>240</v>
      </c>
      <c r="S1347">
        <v>1255</v>
      </c>
      <c r="T1347">
        <v>0</v>
      </c>
      <c r="U1347">
        <v>3.7</v>
      </c>
      <c r="X1347">
        <v>75</v>
      </c>
      <c r="AA1347">
        <v>420</v>
      </c>
      <c r="AO1347" s="3">
        <v>42675</v>
      </c>
      <c r="AP1347" s="3">
        <v>43220</v>
      </c>
      <c r="AQ1347" t="s">
        <v>239</v>
      </c>
      <c r="AR1347" t="s">
        <v>2945</v>
      </c>
    </row>
    <row r="1348" spans="1:44" hidden="1" x14ac:dyDescent="0.3">
      <c r="A1348" t="b">
        <f>AND($H1348="Heat Pump",$K1348&lt;=Summary!$B$3)</f>
        <v>0</v>
      </c>
      <c r="B1348">
        <v>2317492</v>
      </c>
      <c r="C1348" t="s">
        <v>74</v>
      </c>
      <c r="D1348" t="s">
        <v>112</v>
      </c>
      <c r="E1348" t="s">
        <v>2946</v>
      </c>
      <c r="F1348" t="s">
        <v>2946</v>
      </c>
      <c r="H1348" t="s">
        <v>224</v>
      </c>
      <c r="I1348" t="s">
        <v>225</v>
      </c>
      <c r="K1348">
        <v>59</v>
      </c>
      <c r="L1348">
        <v>64</v>
      </c>
      <c r="N1348">
        <v>24</v>
      </c>
      <c r="Q1348">
        <v>2.2999999999999998</v>
      </c>
      <c r="R1348">
        <v>240</v>
      </c>
      <c r="T1348">
        <v>0</v>
      </c>
      <c r="U1348">
        <v>3.55</v>
      </c>
      <c r="X1348">
        <v>53</v>
      </c>
      <c r="AA1348">
        <v>100</v>
      </c>
      <c r="AO1348" s="3">
        <v>43009</v>
      </c>
      <c r="AP1348" s="3">
        <v>44029</v>
      </c>
      <c r="AQ1348" t="s">
        <v>239</v>
      </c>
      <c r="AR1348" t="s">
        <v>2947</v>
      </c>
    </row>
    <row r="1349" spans="1:44" hidden="1" x14ac:dyDescent="0.3">
      <c r="A1349" t="b">
        <f>AND($H1349="Heat Pump",$K1349&lt;=Summary!$B$3)</f>
        <v>0</v>
      </c>
      <c r="B1349">
        <v>2358797</v>
      </c>
      <c r="C1349" t="s">
        <v>74</v>
      </c>
      <c r="D1349" t="s">
        <v>112</v>
      </c>
      <c r="E1349" t="s">
        <v>132</v>
      </c>
      <c r="F1349" t="s">
        <v>132</v>
      </c>
      <c r="H1349" t="s">
        <v>224</v>
      </c>
      <c r="I1349" t="s">
        <v>225</v>
      </c>
      <c r="K1349">
        <v>59</v>
      </c>
      <c r="L1349">
        <v>47.2</v>
      </c>
      <c r="N1349">
        <v>20</v>
      </c>
      <c r="Q1349">
        <v>2.2999999999999998</v>
      </c>
      <c r="R1349">
        <v>240</v>
      </c>
      <c r="T1349">
        <v>0</v>
      </c>
      <c r="U1349">
        <v>3.55</v>
      </c>
      <c r="X1349">
        <v>54</v>
      </c>
      <c r="AA1349">
        <v>407</v>
      </c>
      <c r="AO1349" s="3">
        <v>43951</v>
      </c>
      <c r="AP1349" s="3">
        <v>44029</v>
      </c>
      <c r="AQ1349" t="s">
        <v>239</v>
      </c>
      <c r="AR1349" t="s">
        <v>2948</v>
      </c>
    </row>
    <row r="1350" spans="1:44" hidden="1" x14ac:dyDescent="0.3">
      <c r="A1350" t="b">
        <f>AND($H1350="Heat Pump",$K1350&lt;=Summary!$B$3)</f>
        <v>0</v>
      </c>
      <c r="B1350">
        <v>2360130</v>
      </c>
      <c r="C1350" t="s">
        <v>74</v>
      </c>
      <c r="D1350" t="s">
        <v>112</v>
      </c>
      <c r="E1350" t="s">
        <v>122</v>
      </c>
      <c r="F1350" t="s">
        <v>122</v>
      </c>
      <c r="H1350" t="s">
        <v>224</v>
      </c>
      <c r="I1350" t="s">
        <v>225</v>
      </c>
      <c r="K1350">
        <v>59</v>
      </c>
      <c r="L1350">
        <v>47.2</v>
      </c>
      <c r="N1350">
        <v>20</v>
      </c>
      <c r="Q1350">
        <v>4.5</v>
      </c>
      <c r="R1350">
        <v>240</v>
      </c>
      <c r="T1350">
        <v>0</v>
      </c>
      <c r="U1350">
        <v>3.85</v>
      </c>
      <c r="X1350">
        <v>75</v>
      </c>
      <c r="AA1350">
        <v>457</v>
      </c>
      <c r="AO1350" s="3">
        <v>43951</v>
      </c>
      <c r="AP1350" s="3">
        <v>43971</v>
      </c>
      <c r="AQ1350" t="s">
        <v>239</v>
      </c>
      <c r="AR1350" t="s">
        <v>2949</v>
      </c>
    </row>
    <row r="1351" spans="1:44" hidden="1" x14ac:dyDescent="0.3">
      <c r="A1351" t="b">
        <f>AND($H1351="Heat Pump",$K1351&lt;=Summary!$B$3)</f>
        <v>0</v>
      </c>
      <c r="B1351">
        <v>2360131</v>
      </c>
      <c r="C1351" t="s">
        <v>74</v>
      </c>
      <c r="D1351" t="s">
        <v>112</v>
      </c>
      <c r="E1351" t="s">
        <v>121</v>
      </c>
      <c r="F1351" t="s">
        <v>121</v>
      </c>
      <c r="H1351" t="s">
        <v>224</v>
      </c>
      <c r="I1351" t="s">
        <v>225</v>
      </c>
      <c r="K1351">
        <v>59</v>
      </c>
      <c r="L1351">
        <v>47.2</v>
      </c>
      <c r="N1351">
        <v>20</v>
      </c>
      <c r="Q1351">
        <v>4.5</v>
      </c>
      <c r="R1351">
        <v>240</v>
      </c>
      <c r="T1351">
        <v>0</v>
      </c>
      <c r="U1351">
        <v>3.85</v>
      </c>
      <c r="X1351">
        <v>75</v>
      </c>
      <c r="AA1351">
        <v>457</v>
      </c>
      <c r="AO1351" s="3">
        <v>43951</v>
      </c>
      <c r="AP1351" s="3">
        <v>43971</v>
      </c>
      <c r="AQ1351" t="s">
        <v>239</v>
      </c>
      <c r="AR1351" t="s">
        <v>2950</v>
      </c>
    </row>
    <row r="1352" spans="1:44" hidden="1" x14ac:dyDescent="0.3">
      <c r="A1352" t="b">
        <f>AND($H1352="Heat Pump",$K1352&lt;=Summary!$B$3)</f>
        <v>0</v>
      </c>
      <c r="B1352">
        <v>2317321</v>
      </c>
      <c r="C1352" t="s">
        <v>74</v>
      </c>
      <c r="D1352" t="s">
        <v>112</v>
      </c>
      <c r="E1352" t="s">
        <v>1960</v>
      </c>
      <c r="F1352" t="s">
        <v>2951</v>
      </c>
      <c r="H1352" t="s">
        <v>224</v>
      </c>
      <c r="I1352" t="s">
        <v>225</v>
      </c>
      <c r="K1352">
        <v>72</v>
      </c>
      <c r="L1352">
        <v>74</v>
      </c>
      <c r="N1352">
        <v>24</v>
      </c>
      <c r="Q1352">
        <v>5</v>
      </c>
      <c r="R1352">
        <v>240</v>
      </c>
      <c r="S1352">
        <v>1255</v>
      </c>
      <c r="T1352">
        <v>0</v>
      </c>
      <c r="U1352">
        <v>3.7</v>
      </c>
      <c r="X1352">
        <v>89</v>
      </c>
      <c r="AA1352">
        <v>424</v>
      </c>
      <c r="AO1352" s="3">
        <v>42675</v>
      </c>
      <c r="AP1352" s="3">
        <v>44104</v>
      </c>
      <c r="AQ1352" t="s">
        <v>239</v>
      </c>
      <c r="AR1352" t="s">
        <v>2952</v>
      </c>
    </row>
    <row r="1353" spans="1:44" hidden="1" x14ac:dyDescent="0.3">
      <c r="A1353" t="b">
        <f>AND($H1353="Heat Pump",$K1353&lt;=Summary!$B$3)</f>
        <v>0</v>
      </c>
      <c r="B1353">
        <v>2317251</v>
      </c>
      <c r="C1353" t="s">
        <v>74</v>
      </c>
      <c r="D1353" t="s">
        <v>112</v>
      </c>
      <c r="E1353" t="s">
        <v>2953</v>
      </c>
      <c r="F1353" t="s">
        <v>2953</v>
      </c>
      <c r="H1353" t="s">
        <v>224</v>
      </c>
      <c r="I1353" t="s">
        <v>225</v>
      </c>
      <c r="K1353">
        <v>72</v>
      </c>
      <c r="L1353">
        <v>74</v>
      </c>
      <c r="N1353">
        <v>24</v>
      </c>
      <c r="Q1353">
        <v>2.2999999999999998</v>
      </c>
      <c r="R1353">
        <v>240</v>
      </c>
      <c r="T1353">
        <v>0</v>
      </c>
      <c r="U1353">
        <v>3.27</v>
      </c>
      <c r="X1353">
        <v>65</v>
      </c>
      <c r="AA1353">
        <v>421</v>
      </c>
      <c r="AO1353" s="3">
        <v>43009</v>
      </c>
      <c r="AP1353" s="3">
        <v>44029</v>
      </c>
      <c r="AQ1353" t="s">
        <v>239</v>
      </c>
      <c r="AR1353" t="s">
        <v>2954</v>
      </c>
    </row>
    <row r="1354" spans="1:44" hidden="1" x14ac:dyDescent="0.3">
      <c r="A1354" t="b">
        <f>AND($H1354="Heat Pump",$K1354&lt;=Summary!$B$3)</f>
        <v>0</v>
      </c>
      <c r="B1354">
        <v>2358748</v>
      </c>
      <c r="C1354" t="s">
        <v>74</v>
      </c>
      <c r="D1354" t="s">
        <v>112</v>
      </c>
      <c r="E1354" t="s">
        <v>134</v>
      </c>
      <c r="F1354" t="s">
        <v>134</v>
      </c>
      <c r="H1354" t="s">
        <v>224</v>
      </c>
      <c r="I1354" t="s">
        <v>225</v>
      </c>
      <c r="K1354">
        <v>72</v>
      </c>
      <c r="L1354">
        <v>57.4</v>
      </c>
      <c r="N1354">
        <v>20</v>
      </c>
      <c r="Q1354">
        <v>2.2999999999999998</v>
      </c>
      <c r="R1354">
        <v>240</v>
      </c>
      <c r="T1354">
        <v>0</v>
      </c>
      <c r="U1354">
        <v>3.7</v>
      </c>
      <c r="X1354">
        <v>67</v>
      </c>
      <c r="AA1354">
        <v>445</v>
      </c>
      <c r="AO1354" s="3">
        <v>43951</v>
      </c>
      <c r="AP1354" s="3">
        <v>44029</v>
      </c>
      <c r="AQ1354" t="s">
        <v>239</v>
      </c>
      <c r="AR1354" t="s">
        <v>2955</v>
      </c>
    </row>
    <row r="1355" spans="1:44" hidden="1" x14ac:dyDescent="0.3">
      <c r="A1355" t="b">
        <f>AND($H1355="Heat Pump",$K1355&lt;=Summary!$B$3)</f>
        <v>0</v>
      </c>
      <c r="B1355">
        <v>2358799</v>
      </c>
      <c r="C1355" t="s">
        <v>74</v>
      </c>
      <c r="D1355" t="s">
        <v>112</v>
      </c>
      <c r="E1355" t="s">
        <v>126</v>
      </c>
      <c r="F1355" t="s">
        <v>126</v>
      </c>
      <c r="H1355" t="s">
        <v>224</v>
      </c>
      <c r="I1355" t="s">
        <v>225</v>
      </c>
      <c r="K1355">
        <v>72</v>
      </c>
      <c r="L1355">
        <v>47.2</v>
      </c>
      <c r="N1355">
        <v>20</v>
      </c>
      <c r="Q1355">
        <v>4.5</v>
      </c>
      <c r="R1355">
        <v>240</v>
      </c>
      <c r="T1355">
        <v>0</v>
      </c>
      <c r="U1355">
        <v>4</v>
      </c>
      <c r="X1355">
        <v>87</v>
      </c>
      <c r="AA1355">
        <v>447</v>
      </c>
      <c r="AO1355" s="3">
        <v>43951</v>
      </c>
      <c r="AP1355" s="3">
        <v>44029</v>
      </c>
      <c r="AQ1355" t="s">
        <v>239</v>
      </c>
      <c r="AR1355" t="s">
        <v>2956</v>
      </c>
    </row>
    <row r="1356" spans="1:44" hidden="1" x14ac:dyDescent="0.3">
      <c r="A1356" t="b">
        <f>AND($H1356="Heat Pump",$K1356&lt;=Summary!$B$3)</f>
        <v>0</v>
      </c>
      <c r="B1356">
        <v>2358800</v>
      </c>
      <c r="C1356" t="s">
        <v>74</v>
      </c>
      <c r="D1356" t="s">
        <v>112</v>
      </c>
      <c r="E1356" t="s">
        <v>125</v>
      </c>
      <c r="F1356" t="s">
        <v>125</v>
      </c>
      <c r="H1356" t="s">
        <v>224</v>
      </c>
      <c r="I1356" t="s">
        <v>225</v>
      </c>
      <c r="K1356">
        <v>72</v>
      </c>
      <c r="L1356">
        <v>47.2</v>
      </c>
      <c r="N1356">
        <v>20</v>
      </c>
      <c r="Q1356">
        <v>4.5</v>
      </c>
      <c r="R1356">
        <v>240</v>
      </c>
      <c r="T1356">
        <v>0</v>
      </c>
      <c r="U1356">
        <v>4</v>
      </c>
      <c r="X1356">
        <v>87</v>
      </c>
      <c r="AA1356">
        <v>447</v>
      </c>
      <c r="AO1356" s="3">
        <v>43951</v>
      </c>
      <c r="AP1356" s="3">
        <v>44029</v>
      </c>
      <c r="AQ1356" t="s">
        <v>239</v>
      </c>
      <c r="AR1356" t="s">
        <v>2957</v>
      </c>
    </row>
    <row r="1357" spans="1:44" hidden="1" x14ac:dyDescent="0.3">
      <c r="A1357" t="b">
        <f>AND($H1357="Heat Pump",$K1357&lt;=Summary!$B$3)</f>
        <v>0</v>
      </c>
      <c r="B1357">
        <v>2317526</v>
      </c>
      <c r="C1357" t="s">
        <v>74</v>
      </c>
      <c r="D1357" t="s">
        <v>112</v>
      </c>
      <c r="E1357" t="s">
        <v>112</v>
      </c>
      <c r="F1357" t="s">
        <v>2958</v>
      </c>
      <c r="H1357" t="s">
        <v>238</v>
      </c>
      <c r="I1357" t="s">
        <v>214</v>
      </c>
      <c r="K1357">
        <v>28</v>
      </c>
      <c r="L1357">
        <v>59</v>
      </c>
      <c r="M1357">
        <v>64</v>
      </c>
      <c r="N1357">
        <v>18</v>
      </c>
      <c r="O1357">
        <v>3</v>
      </c>
      <c r="P1357">
        <v>4</v>
      </c>
      <c r="T1357">
        <v>60000</v>
      </c>
      <c r="U1357">
        <v>0.71</v>
      </c>
      <c r="V1357">
        <v>214</v>
      </c>
      <c r="X1357">
        <v>93</v>
      </c>
      <c r="AA1357">
        <v>78</v>
      </c>
      <c r="AO1357" s="3">
        <v>40714</v>
      </c>
      <c r="AP1357" s="3">
        <v>43220</v>
      </c>
      <c r="AQ1357" t="s">
        <v>239</v>
      </c>
      <c r="AR1357" t="s">
        <v>2959</v>
      </c>
    </row>
    <row r="1358" spans="1:44" hidden="1" x14ac:dyDescent="0.3">
      <c r="A1358" t="b">
        <f>AND($H1358="Heat Pump",$K1358&lt;=Summary!$B$3)</f>
        <v>0</v>
      </c>
      <c r="B1358">
        <v>2317556</v>
      </c>
      <c r="C1358" t="s">
        <v>74</v>
      </c>
      <c r="D1358" t="s">
        <v>112</v>
      </c>
      <c r="E1358" t="s">
        <v>112</v>
      </c>
      <c r="F1358" t="s">
        <v>2960</v>
      </c>
      <c r="H1358" t="s">
        <v>238</v>
      </c>
      <c r="I1358" t="s">
        <v>218</v>
      </c>
      <c r="K1358">
        <v>37</v>
      </c>
      <c r="L1358">
        <v>58</v>
      </c>
      <c r="M1358">
        <v>63</v>
      </c>
      <c r="N1358">
        <v>20</v>
      </c>
      <c r="O1358">
        <v>3</v>
      </c>
      <c r="P1358">
        <v>4</v>
      </c>
      <c r="T1358">
        <v>36000</v>
      </c>
      <c r="U1358">
        <v>0.7</v>
      </c>
      <c r="V1358">
        <v>0</v>
      </c>
      <c r="W1358">
        <v>0</v>
      </c>
      <c r="X1358">
        <v>85</v>
      </c>
      <c r="AA1358">
        <v>76</v>
      </c>
      <c r="AL1358">
        <v>11</v>
      </c>
      <c r="AM1358">
        <v>22</v>
      </c>
      <c r="AN1358">
        <v>18</v>
      </c>
      <c r="AO1358" s="3">
        <v>40101</v>
      </c>
      <c r="AP1358" s="3">
        <v>43446</v>
      </c>
      <c r="AQ1358" t="s">
        <v>239</v>
      </c>
      <c r="AR1358" t="s">
        <v>2961</v>
      </c>
    </row>
    <row r="1359" spans="1:44" hidden="1" x14ac:dyDescent="0.3">
      <c r="A1359" t="b">
        <f>AND($H1359="Heat Pump",$K1359&lt;=Summary!$B$3)</f>
        <v>0</v>
      </c>
      <c r="B1359">
        <v>2358348</v>
      </c>
      <c r="C1359" t="s">
        <v>74</v>
      </c>
      <c r="D1359" t="s">
        <v>112</v>
      </c>
      <c r="E1359" t="s">
        <v>2962</v>
      </c>
      <c r="F1359" t="s">
        <v>2962</v>
      </c>
      <c r="H1359" t="s">
        <v>238</v>
      </c>
      <c r="I1359" t="s">
        <v>214</v>
      </c>
      <c r="K1359">
        <v>38</v>
      </c>
      <c r="L1359">
        <v>59.1</v>
      </c>
      <c r="M1359">
        <v>65.3</v>
      </c>
      <c r="N1359">
        <v>16</v>
      </c>
      <c r="O1359">
        <v>3</v>
      </c>
      <c r="P1359">
        <v>4</v>
      </c>
      <c r="T1359">
        <v>38000</v>
      </c>
      <c r="U1359">
        <v>0.64</v>
      </c>
      <c r="V1359">
        <v>173</v>
      </c>
      <c r="X1359">
        <v>67</v>
      </c>
      <c r="AA1359">
        <v>75</v>
      </c>
      <c r="AO1359" s="3">
        <v>43913</v>
      </c>
      <c r="AP1359" s="3">
        <v>43943</v>
      </c>
      <c r="AQ1359" t="s">
        <v>239</v>
      </c>
      <c r="AR1359" t="s">
        <v>2963</v>
      </c>
    </row>
    <row r="1360" spans="1:44" hidden="1" x14ac:dyDescent="0.3">
      <c r="A1360" t="b">
        <f>AND($H1360="Heat Pump",$K1360&lt;=Summary!$B$3)</f>
        <v>0</v>
      </c>
      <c r="B1360">
        <v>2317555</v>
      </c>
      <c r="C1360" t="s">
        <v>74</v>
      </c>
      <c r="D1360" t="s">
        <v>112</v>
      </c>
      <c r="E1360" t="s">
        <v>112</v>
      </c>
      <c r="F1360" t="s">
        <v>2964</v>
      </c>
      <c r="H1360" t="s">
        <v>238</v>
      </c>
      <c r="I1360" t="s">
        <v>214</v>
      </c>
      <c r="K1360">
        <v>37</v>
      </c>
      <c r="L1360">
        <v>58</v>
      </c>
      <c r="M1360">
        <v>63</v>
      </c>
      <c r="N1360">
        <v>20</v>
      </c>
      <c r="O1360">
        <v>3</v>
      </c>
      <c r="P1360">
        <v>4</v>
      </c>
      <c r="T1360">
        <v>40000</v>
      </c>
      <c r="U1360">
        <v>0.7</v>
      </c>
      <c r="V1360">
        <v>220</v>
      </c>
      <c r="X1360">
        <v>85</v>
      </c>
      <c r="AA1360">
        <v>76</v>
      </c>
      <c r="AL1360">
        <v>11</v>
      </c>
      <c r="AM1360">
        <v>22</v>
      </c>
      <c r="AN1360">
        <v>18</v>
      </c>
      <c r="AO1360" s="3">
        <v>40101</v>
      </c>
      <c r="AP1360" s="3">
        <v>43446</v>
      </c>
      <c r="AQ1360" t="s">
        <v>239</v>
      </c>
      <c r="AR1360" t="s">
        <v>2965</v>
      </c>
    </row>
    <row r="1361" spans="1:44" hidden="1" x14ac:dyDescent="0.3">
      <c r="A1361" t="b">
        <f>AND($H1361="Heat Pump",$K1361&lt;=Summary!$B$3)</f>
        <v>0</v>
      </c>
      <c r="B1361">
        <v>2317514</v>
      </c>
      <c r="C1361" t="s">
        <v>74</v>
      </c>
      <c r="D1361" t="s">
        <v>112</v>
      </c>
      <c r="E1361" t="s">
        <v>112</v>
      </c>
      <c r="F1361" t="s">
        <v>2966</v>
      </c>
      <c r="H1361" t="s">
        <v>238</v>
      </c>
      <c r="I1361" t="s">
        <v>218</v>
      </c>
      <c r="K1361">
        <v>39</v>
      </c>
      <c r="L1361">
        <v>51</v>
      </c>
      <c r="M1361">
        <v>52</v>
      </c>
      <c r="N1361">
        <v>22</v>
      </c>
      <c r="O1361">
        <v>3</v>
      </c>
      <c r="S1361">
        <v>1516</v>
      </c>
      <c r="T1361">
        <v>36000</v>
      </c>
      <c r="U1361">
        <v>0.65</v>
      </c>
      <c r="V1361">
        <v>0</v>
      </c>
      <c r="W1361">
        <v>0</v>
      </c>
      <c r="X1361">
        <v>69</v>
      </c>
      <c r="AA1361">
        <v>75</v>
      </c>
      <c r="AM1361">
        <v>63</v>
      </c>
      <c r="AO1361" s="3">
        <v>40436</v>
      </c>
      <c r="AP1361" s="3">
        <v>43220</v>
      </c>
      <c r="AQ1361" t="s">
        <v>239</v>
      </c>
      <c r="AR1361" t="s">
        <v>2967</v>
      </c>
    </row>
    <row r="1362" spans="1:44" hidden="1" x14ac:dyDescent="0.3">
      <c r="A1362" t="b">
        <f>AND($H1362="Heat Pump",$K1362&lt;=Summary!$B$3)</f>
        <v>0</v>
      </c>
      <c r="B1362">
        <v>2317524</v>
      </c>
      <c r="C1362" t="s">
        <v>74</v>
      </c>
      <c r="D1362" t="s">
        <v>112</v>
      </c>
      <c r="E1362" t="s">
        <v>112</v>
      </c>
      <c r="F1362" t="s">
        <v>2968</v>
      </c>
      <c r="H1362" t="s">
        <v>238</v>
      </c>
      <c r="I1362" t="s">
        <v>214</v>
      </c>
      <c r="K1362">
        <v>39</v>
      </c>
      <c r="L1362">
        <v>51</v>
      </c>
      <c r="M1362">
        <v>52</v>
      </c>
      <c r="N1362">
        <v>22</v>
      </c>
      <c r="O1362">
        <v>3</v>
      </c>
      <c r="S1362">
        <v>1562</v>
      </c>
      <c r="T1362">
        <v>40000</v>
      </c>
      <c r="U1362">
        <v>0.65</v>
      </c>
      <c r="V1362">
        <v>224</v>
      </c>
      <c r="X1362">
        <v>69</v>
      </c>
      <c r="AA1362">
        <v>75</v>
      </c>
      <c r="AM1362">
        <v>61</v>
      </c>
      <c r="AO1362" s="3">
        <v>40436</v>
      </c>
      <c r="AP1362" s="3">
        <v>43220</v>
      </c>
      <c r="AQ1362" t="s">
        <v>239</v>
      </c>
      <c r="AR1362" t="s">
        <v>2969</v>
      </c>
    </row>
    <row r="1363" spans="1:44" hidden="1" x14ac:dyDescent="0.3">
      <c r="A1363" t="b">
        <f>AND($H1363="Heat Pump",$K1363&lt;=Summary!$B$3)</f>
        <v>0</v>
      </c>
      <c r="B1363">
        <v>2317414</v>
      </c>
      <c r="C1363" t="s">
        <v>74</v>
      </c>
      <c r="D1363" t="s">
        <v>112</v>
      </c>
      <c r="E1363" t="s">
        <v>112</v>
      </c>
      <c r="F1363" t="s">
        <v>2970</v>
      </c>
      <c r="H1363" t="s">
        <v>238</v>
      </c>
      <c r="I1363" t="s">
        <v>218</v>
      </c>
      <c r="K1363">
        <v>48</v>
      </c>
      <c r="L1363">
        <v>58</v>
      </c>
      <c r="M1363">
        <v>63</v>
      </c>
      <c r="N1363">
        <v>22</v>
      </c>
      <c r="O1363">
        <v>3</v>
      </c>
      <c r="P1363">
        <v>4</v>
      </c>
      <c r="S1363">
        <v>1591</v>
      </c>
      <c r="T1363">
        <v>36000</v>
      </c>
      <c r="U1363">
        <v>0.69</v>
      </c>
      <c r="V1363">
        <v>0</v>
      </c>
      <c r="W1363">
        <v>0</v>
      </c>
      <c r="X1363">
        <v>79</v>
      </c>
      <c r="AA1363">
        <v>77</v>
      </c>
      <c r="AM1363">
        <v>69</v>
      </c>
      <c r="AO1363" s="3">
        <v>40436</v>
      </c>
      <c r="AP1363" s="3">
        <v>43220</v>
      </c>
      <c r="AQ1363" t="s">
        <v>239</v>
      </c>
      <c r="AR1363" t="s">
        <v>2971</v>
      </c>
    </row>
    <row r="1364" spans="1:44" hidden="1" x14ac:dyDescent="0.3">
      <c r="A1364" t="b">
        <f>AND($H1364="Heat Pump",$K1364&lt;=Summary!$B$3)</f>
        <v>0</v>
      </c>
      <c r="B1364">
        <v>2358356</v>
      </c>
      <c r="C1364" t="s">
        <v>74</v>
      </c>
      <c r="D1364" t="s">
        <v>112</v>
      </c>
      <c r="E1364" t="s">
        <v>2972</v>
      </c>
      <c r="F1364" t="s">
        <v>2972</v>
      </c>
      <c r="H1364" t="s">
        <v>238</v>
      </c>
      <c r="I1364" t="s">
        <v>214</v>
      </c>
      <c r="K1364">
        <v>48</v>
      </c>
      <c r="L1364">
        <v>58.3</v>
      </c>
      <c r="M1364">
        <v>64.3</v>
      </c>
      <c r="N1364">
        <v>18</v>
      </c>
      <c r="O1364">
        <v>3</v>
      </c>
      <c r="P1364">
        <v>4</v>
      </c>
      <c r="T1364">
        <v>38000</v>
      </c>
      <c r="U1364">
        <v>0.68</v>
      </c>
      <c r="V1364">
        <v>249</v>
      </c>
      <c r="X1364">
        <v>86</v>
      </c>
      <c r="AA1364">
        <v>78</v>
      </c>
      <c r="AO1364" s="3">
        <v>43913</v>
      </c>
      <c r="AP1364" s="3">
        <v>43943</v>
      </c>
      <c r="AQ1364" t="s">
        <v>239</v>
      </c>
      <c r="AR1364" t="s">
        <v>2973</v>
      </c>
    </row>
    <row r="1365" spans="1:44" hidden="1" x14ac:dyDescent="0.3">
      <c r="A1365" t="b">
        <f>AND($H1365="Heat Pump",$K1365&lt;=Summary!$B$3)</f>
        <v>0</v>
      </c>
      <c r="B1365">
        <v>2323683</v>
      </c>
      <c r="C1365" t="s">
        <v>74</v>
      </c>
      <c r="D1365" t="s">
        <v>112</v>
      </c>
      <c r="E1365" t="s">
        <v>112</v>
      </c>
      <c r="F1365" t="s">
        <v>2974</v>
      </c>
      <c r="H1365" t="s">
        <v>238</v>
      </c>
      <c r="I1365" t="s">
        <v>214</v>
      </c>
      <c r="K1365">
        <v>48</v>
      </c>
      <c r="L1365">
        <v>58</v>
      </c>
      <c r="M1365">
        <v>63</v>
      </c>
      <c r="N1365">
        <v>22</v>
      </c>
      <c r="O1365">
        <v>3</v>
      </c>
      <c r="P1365">
        <v>4</v>
      </c>
      <c r="S1365">
        <v>1591</v>
      </c>
      <c r="T1365">
        <v>40000</v>
      </c>
      <c r="U1365">
        <v>0.69</v>
      </c>
      <c r="V1365">
        <v>224</v>
      </c>
      <c r="X1365">
        <v>79</v>
      </c>
      <c r="AA1365">
        <v>79</v>
      </c>
      <c r="AM1365">
        <v>69</v>
      </c>
      <c r="AO1365" s="3">
        <v>40436</v>
      </c>
      <c r="AP1365" s="3">
        <v>43725</v>
      </c>
      <c r="AQ1365" t="s">
        <v>239</v>
      </c>
      <c r="AR1365" t="s">
        <v>2975</v>
      </c>
    </row>
    <row r="1366" spans="1:44" hidden="1" x14ac:dyDescent="0.3">
      <c r="A1366" t="b">
        <f>AND($H1366="Heat Pump",$K1366&lt;=Summary!$B$3)</f>
        <v>0</v>
      </c>
      <c r="B1366">
        <v>2317607</v>
      </c>
      <c r="C1366" t="s">
        <v>74</v>
      </c>
      <c r="D1366" t="s">
        <v>112</v>
      </c>
      <c r="E1366" t="s">
        <v>112</v>
      </c>
      <c r="F1366" t="s">
        <v>2976</v>
      </c>
      <c r="H1366" t="s">
        <v>238</v>
      </c>
      <c r="I1366" t="s">
        <v>218</v>
      </c>
      <c r="K1366">
        <v>48</v>
      </c>
      <c r="L1366">
        <v>51</v>
      </c>
      <c r="M1366">
        <v>52</v>
      </c>
      <c r="N1366">
        <v>24</v>
      </c>
      <c r="O1366">
        <v>3</v>
      </c>
      <c r="T1366">
        <v>36000</v>
      </c>
      <c r="U1366">
        <v>0.66</v>
      </c>
      <c r="V1366">
        <v>0</v>
      </c>
      <c r="W1366">
        <v>0</v>
      </c>
      <c r="X1366">
        <v>78</v>
      </c>
      <c r="AA1366">
        <v>77</v>
      </c>
      <c r="AO1366" s="3">
        <v>40436</v>
      </c>
      <c r="AP1366" s="3">
        <v>43220</v>
      </c>
      <c r="AQ1366" t="s">
        <v>239</v>
      </c>
      <c r="AR1366" t="s">
        <v>2977</v>
      </c>
    </row>
    <row r="1367" spans="1:44" hidden="1" x14ac:dyDescent="0.3">
      <c r="A1367" t="b">
        <f>AND($H1367="Heat Pump",$K1367&lt;=Summary!$B$3)</f>
        <v>0</v>
      </c>
      <c r="B1367">
        <v>2317610</v>
      </c>
      <c r="C1367" t="s">
        <v>74</v>
      </c>
      <c r="D1367" t="s">
        <v>112</v>
      </c>
      <c r="E1367" t="s">
        <v>112</v>
      </c>
      <c r="F1367" t="s">
        <v>2978</v>
      </c>
      <c r="H1367" t="s">
        <v>238</v>
      </c>
      <c r="I1367" t="s">
        <v>214</v>
      </c>
      <c r="K1367">
        <v>48</v>
      </c>
      <c r="L1367">
        <v>51</v>
      </c>
      <c r="M1367">
        <v>52</v>
      </c>
      <c r="N1367">
        <v>24</v>
      </c>
      <c r="O1367">
        <v>3</v>
      </c>
      <c r="T1367">
        <v>40000</v>
      </c>
      <c r="U1367">
        <v>0.66</v>
      </c>
      <c r="V1367">
        <v>224</v>
      </c>
      <c r="X1367">
        <v>78</v>
      </c>
      <c r="AA1367">
        <v>77</v>
      </c>
      <c r="AO1367" s="3">
        <v>40436</v>
      </c>
      <c r="AP1367" s="3">
        <v>43220</v>
      </c>
      <c r="AQ1367" t="s">
        <v>239</v>
      </c>
      <c r="AR1367" t="s">
        <v>2979</v>
      </c>
    </row>
    <row r="1368" spans="1:44" hidden="1" x14ac:dyDescent="0.3">
      <c r="A1368" t="b">
        <f>AND($H1368="Heat Pump",$K1368&lt;=Summary!$B$3)</f>
        <v>0</v>
      </c>
      <c r="B1368">
        <v>2317525</v>
      </c>
      <c r="C1368" t="s">
        <v>74</v>
      </c>
      <c r="D1368" t="s">
        <v>112</v>
      </c>
      <c r="E1368" t="s">
        <v>112</v>
      </c>
      <c r="F1368" t="s">
        <v>2980</v>
      </c>
      <c r="H1368" t="s">
        <v>238</v>
      </c>
      <c r="I1368" t="s">
        <v>214</v>
      </c>
      <c r="K1368">
        <v>28</v>
      </c>
      <c r="L1368">
        <v>59</v>
      </c>
      <c r="M1368">
        <v>64</v>
      </c>
      <c r="N1368">
        <v>18</v>
      </c>
      <c r="O1368">
        <v>3</v>
      </c>
      <c r="P1368">
        <v>4</v>
      </c>
      <c r="T1368">
        <v>60000</v>
      </c>
      <c r="U1368">
        <v>0.71</v>
      </c>
      <c r="V1368">
        <v>214</v>
      </c>
      <c r="X1368">
        <v>93</v>
      </c>
      <c r="AA1368">
        <v>78</v>
      </c>
      <c r="AO1368" s="3">
        <v>40714</v>
      </c>
      <c r="AP1368" s="3">
        <v>43220</v>
      </c>
      <c r="AQ1368" t="s">
        <v>239</v>
      </c>
      <c r="AR1368" t="s">
        <v>2981</v>
      </c>
    </row>
    <row r="1369" spans="1:44" hidden="1" x14ac:dyDescent="0.3">
      <c r="A1369" t="b">
        <f>AND($H1369="Heat Pump",$K1369&lt;=Summary!$B$3)</f>
        <v>0</v>
      </c>
      <c r="B1369">
        <v>2317552</v>
      </c>
      <c r="C1369" t="s">
        <v>74</v>
      </c>
      <c r="D1369" t="s">
        <v>112</v>
      </c>
      <c r="E1369" t="s">
        <v>112</v>
      </c>
      <c r="F1369" t="s">
        <v>2982</v>
      </c>
      <c r="H1369" t="s">
        <v>238</v>
      </c>
      <c r="I1369" t="s">
        <v>218</v>
      </c>
      <c r="K1369">
        <v>37</v>
      </c>
      <c r="L1369">
        <v>58</v>
      </c>
      <c r="M1369">
        <v>63</v>
      </c>
      <c r="N1369">
        <v>20</v>
      </c>
      <c r="O1369">
        <v>3</v>
      </c>
      <c r="P1369">
        <v>4</v>
      </c>
      <c r="T1369">
        <v>36000</v>
      </c>
      <c r="U1369">
        <v>0.7</v>
      </c>
      <c r="V1369">
        <v>0</v>
      </c>
      <c r="W1369">
        <v>0</v>
      </c>
      <c r="X1369">
        <v>85</v>
      </c>
      <c r="AA1369">
        <v>76</v>
      </c>
      <c r="AL1369">
        <v>11</v>
      </c>
      <c r="AM1369">
        <v>22</v>
      </c>
      <c r="AN1369">
        <v>18</v>
      </c>
      <c r="AO1369" s="3">
        <v>40101</v>
      </c>
      <c r="AP1369" s="3">
        <v>43446</v>
      </c>
      <c r="AQ1369" t="s">
        <v>239</v>
      </c>
      <c r="AR1369" t="s">
        <v>2983</v>
      </c>
    </row>
    <row r="1370" spans="1:44" hidden="1" x14ac:dyDescent="0.3">
      <c r="A1370" t="b">
        <f>AND($H1370="Heat Pump",$K1370&lt;=Summary!$B$3)</f>
        <v>0</v>
      </c>
      <c r="B1370">
        <v>2358350</v>
      </c>
      <c r="C1370" t="s">
        <v>74</v>
      </c>
      <c r="D1370" t="s">
        <v>112</v>
      </c>
      <c r="E1370" t="s">
        <v>2984</v>
      </c>
      <c r="F1370" t="s">
        <v>2984</v>
      </c>
      <c r="H1370" t="s">
        <v>238</v>
      </c>
      <c r="I1370" t="s">
        <v>214</v>
      </c>
      <c r="K1370">
        <v>38</v>
      </c>
      <c r="L1370">
        <v>59.1</v>
      </c>
      <c r="M1370">
        <v>65.3</v>
      </c>
      <c r="N1370">
        <v>16</v>
      </c>
      <c r="O1370">
        <v>3</v>
      </c>
      <c r="P1370">
        <v>4</v>
      </c>
      <c r="T1370">
        <v>38000</v>
      </c>
      <c r="U1370">
        <v>0.64</v>
      </c>
      <c r="V1370">
        <v>173</v>
      </c>
      <c r="X1370">
        <v>67</v>
      </c>
      <c r="AA1370">
        <v>75</v>
      </c>
      <c r="AO1370" s="3">
        <v>43913</v>
      </c>
      <c r="AP1370" s="3">
        <v>43943</v>
      </c>
      <c r="AQ1370" t="s">
        <v>239</v>
      </c>
      <c r="AR1370" t="s">
        <v>2985</v>
      </c>
    </row>
    <row r="1371" spans="1:44" hidden="1" x14ac:dyDescent="0.3">
      <c r="A1371" t="b">
        <f>AND($H1371="Heat Pump",$K1371&lt;=Summary!$B$3)</f>
        <v>0</v>
      </c>
      <c r="B1371">
        <v>2317551</v>
      </c>
      <c r="C1371" t="s">
        <v>74</v>
      </c>
      <c r="D1371" t="s">
        <v>112</v>
      </c>
      <c r="E1371" t="s">
        <v>112</v>
      </c>
      <c r="F1371" t="s">
        <v>2986</v>
      </c>
      <c r="H1371" t="s">
        <v>238</v>
      </c>
      <c r="I1371" t="s">
        <v>214</v>
      </c>
      <c r="K1371">
        <v>37</v>
      </c>
      <c r="L1371">
        <v>58</v>
      </c>
      <c r="M1371">
        <v>63</v>
      </c>
      <c r="N1371">
        <v>20</v>
      </c>
      <c r="O1371">
        <v>3</v>
      </c>
      <c r="P1371">
        <v>4</v>
      </c>
      <c r="T1371">
        <v>40000</v>
      </c>
      <c r="U1371">
        <v>0.7</v>
      </c>
      <c r="V1371">
        <v>220</v>
      </c>
      <c r="X1371">
        <v>85</v>
      </c>
      <c r="AA1371">
        <v>76</v>
      </c>
      <c r="AL1371">
        <v>11</v>
      </c>
      <c r="AM1371">
        <v>22</v>
      </c>
      <c r="AN1371">
        <v>18</v>
      </c>
      <c r="AO1371" s="3">
        <v>40101</v>
      </c>
      <c r="AP1371" s="3">
        <v>43446</v>
      </c>
      <c r="AQ1371" t="s">
        <v>239</v>
      </c>
      <c r="AR1371" t="s">
        <v>2987</v>
      </c>
    </row>
    <row r="1372" spans="1:44" hidden="1" x14ac:dyDescent="0.3">
      <c r="A1372" t="b">
        <f>AND($H1372="Heat Pump",$K1372&lt;=Summary!$B$3)</f>
        <v>0</v>
      </c>
      <c r="B1372">
        <v>2358344</v>
      </c>
      <c r="C1372" t="s">
        <v>74</v>
      </c>
      <c r="D1372" t="s">
        <v>112</v>
      </c>
      <c r="E1372" t="s">
        <v>2988</v>
      </c>
      <c r="F1372" t="s">
        <v>2988</v>
      </c>
      <c r="H1372" t="s">
        <v>238</v>
      </c>
      <c r="I1372" t="s">
        <v>214</v>
      </c>
      <c r="K1372">
        <v>39</v>
      </c>
      <c r="L1372">
        <v>59.1</v>
      </c>
      <c r="M1372">
        <v>71.3</v>
      </c>
      <c r="N1372">
        <v>16</v>
      </c>
      <c r="O1372">
        <v>2</v>
      </c>
      <c r="P1372">
        <v>3</v>
      </c>
      <c r="T1372">
        <v>36000</v>
      </c>
      <c r="U1372">
        <v>0.64</v>
      </c>
      <c r="V1372">
        <v>173</v>
      </c>
      <c r="X1372">
        <v>67</v>
      </c>
      <c r="AA1372">
        <v>74</v>
      </c>
      <c r="AO1372" s="3">
        <v>43913</v>
      </c>
      <c r="AP1372" s="3">
        <v>43943</v>
      </c>
      <c r="AQ1372" t="s">
        <v>239</v>
      </c>
      <c r="AR1372" t="s">
        <v>2989</v>
      </c>
    </row>
    <row r="1373" spans="1:44" hidden="1" x14ac:dyDescent="0.3">
      <c r="A1373" t="b">
        <f>AND($H1373="Heat Pump",$K1373&lt;=Summary!$B$3)</f>
        <v>0</v>
      </c>
      <c r="B1373">
        <v>2317515</v>
      </c>
      <c r="C1373" t="s">
        <v>74</v>
      </c>
      <c r="D1373" t="s">
        <v>112</v>
      </c>
      <c r="E1373" t="s">
        <v>112</v>
      </c>
      <c r="F1373" t="s">
        <v>2990</v>
      </c>
      <c r="H1373" t="s">
        <v>238</v>
      </c>
      <c r="I1373" t="s">
        <v>218</v>
      </c>
      <c r="K1373">
        <v>39</v>
      </c>
      <c r="L1373">
        <v>51</v>
      </c>
      <c r="M1373">
        <v>52</v>
      </c>
      <c r="N1373">
        <v>22</v>
      </c>
      <c r="O1373">
        <v>3</v>
      </c>
      <c r="S1373">
        <v>1591</v>
      </c>
      <c r="T1373">
        <v>36000</v>
      </c>
      <c r="U1373">
        <v>0.65</v>
      </c>
      <c r="V1373">
        <v>0</v>
      </c>
      <c r="W1373">
        <v>0</v>
      </c>
      <c r="X1373">
        <v>69</v>
      </c>
      <c r="AA1373">
        <v>75</v>
      </c>
      <c r="AM1373">
        <v>69</v>
      </c>
      <c r="AO1373" s="3">
        <v>40436</v>
      </c>
      <c r="AP1373" s="3">
        <v>43220</v>
      </c>
      <c r="AQ1373" t="s">
        <v>239</v>
      </c>
      <c r="AR1373" t="s">
        <v>2991</v>
      </c>
    </row>
    <row r="1374" spans="1:44" hidden="1" x14ac:dyDescent="0.3">
      <c r="A1374" t="b">
        <f>AND($H1374="Heat Pump",$K1374&lt;=Summary!$B$3)</f>
        <v>0</v>
      </c>
      <c r="B1374">
        <v>2317511</v>
      </c>
      <c r="C1374" t="s">
        <v>74</v>
      </c>
      <c r="D1374" t="s">
        <v>112</v>
      </c>
      <c r="E1374" t="s">
        <v>112</v>
      </c>
      <c r="F1374" t="s">
        <v>2992</v>
      </c>
      <c r="H1374" t="s">
        <v>238</v>
      </c>
      <c r="I1374" t="s">
        <v>214</v>
      </c>
      <c r="K1374">
        <v>39</v>
      </c>
      <c r="L1374">
        <v>51</v>
      </c>
      <c r="M1374">
        <v>52</v>
      </c>
      <c r="N1374">
        <v>22</v>
      </c>
      <c r="O1374">
        <v>3</v>
      </c>
      <c r="S1374">
        <v>1562</v>
      </c>
      <c r="T1374">
        <v>40000</v>
      </c>
      <c r="U1374">
        <v>0.65</v>
      </c>
      <c r="V1374">
        <v>224</v>
      </c>
      <c r="X1374">
        <v>69</v>
      </c>
      <c r="AA1374">
        <v>75</v>
      </c>
      <c r="AM1374">
        <v>61</v>
      </c>
      <c r="AO1374" s="3">
        <v>40436</v>
      </c>
      <c r="AP1374" s="3">
        <v>43220</v>
      </c>
      <c r="AQ1374" t="s">
        <v>239</v>
      </c>
      <c r="AR1374" t="s">
        <v>2993</v>
      </c>
    </row>
    <row r="1375" spans="1:44" hidden="1" x14ac:dyDescent="0.3">
      <c r="A1375" t="b">
        <f>AND($H1375="Heat Pump",$K1375&lt;=Summary!$B$3)</f>
        <v>0</v>
      </c>
      <c r="B1375">
        <v>2317412</v>
      </c>
      <c r="C1375" t="s">
        <v>74</v>
      </c>
      <c r="D1375" t="s">
        <v>112</v>
      </c>
      <c r="E1375" t="s">
        <v>112</v>
      </c>
      <c r="F1375" t="s">
        <v>2994</v>
      </c>
      <c r="H1375" t="s">
        <v>238</v>
      </c>
      <c r="I1375" t="s">
        <v>218</v>
      </c>
      <c r="K1375">
        <v>48</v>
      </c>
      <c r="L1375">
        <v>58</v>
      </c>
      <c r="M1375">
        <v>63</v>
      </c>
      <c r="N1375">
        <v>22</v>
      </c>
      <c r="O1375">
        <v>3</v>
      </c>
      <c r="P1375">
        <v>4</v>
      </c>
      <c r="S1375">
        <v>1591</v>
      </c>
      <c r="T1375">
        <v>36000</v>
      </c>
      <c r="U1375">
        <v>0.69</v>
      </c>
      <c r="V1375">
        <v>0</v>
      </c>
      <c r="W1375">
        <v>0</v>
      </c>
      <c r="X1375">
        <v>79</v>
      </c>
      <c r="AA1375">
        <v>77</v>
      </c>
      <c r="AM1375">
        <v>69</v>
      </c>
      <c r="AO1375" s="3">
        <v>40436</v>
      </c>
      <c r="AP1375" s="3">
        <v>43220</v>
      </c>
      <c r="AQ1375" t="s">
        <v>239</v>
      </c>
      <c r="AR1375" t="s">
        <v>2995</v>
      </c>
    </row>
    <row r="1376" spans="1:44" hidden="1" x14ac:dyDescent="0.3">
      <c r="A1376" t="b">
        <f>AND($H1376="Heat Pump",$K1376&lt;=Summary!$B$3)</f>
        <v>0</v>
      </c>
      <c r="B1376">
        <v>2358358</v>
      </c>
      <c r="C1376" t="s">
        <v>74</v>
      </c>
      <c r="D1376" t="s">
        <v>112</v>
      </c>
      <c r="E1376" t="s">
        <v>2996</v>
      </c>
      <c r="F1376" t="s">
        <v>2996</v>
      </c>
      <c r="H1376" t="s">
        <v>238</v>
      </c>
      <c r="I1376" t="s">
        <v>214</v>
      </c>
      <c r="K1376">
        <v>48</v>
      </c>
      <c r="L1376">
        <v>58.3</v>
      </c>
      <c r="M1376">
        <v>64.3</v>
      </c>
      <c r="N1376">
        <v>18</v>
      </c>
      <c r="O1376">
        <v>3</v>
      </c>
      <c r="P1376">
        <v>4</v>
      </c>
      <c r="T1376">
        <v>38000</v>
      </c>
      <c r="U1376">
        <v>0.68</v>
      </c>
      <c r="V1376">
        <v>249</v>
      </c>
      <c r="X1376">
        <v>86</v>
      </c>
      <c r="AA1376">
        <v>78</v>
      </c>
      <c r="AO1376" s="3">
        <v>43913</v>
      </c>
      <c r="AP1376" s="3">
        <v>43943</v>
      </c>
      <c r="AQ1376" t="s">
        <v>239</v>
      </c>
      <c r="AR1376" t="s">
        <v>2997</v>
      </c>
    </row>
    <row r="1377" spans="1:44" hidden="1" x14ac:dyDescent="0.3">
      <c r="A1377" t="b">
        <f>AND($H1377="Heat Pump",$K1377&lt;=Summary!$B$3)</f>
        <v>0</v>
      </c>
      <c r="B1377">
        <v>2317410</v>
      </c>
      <c r="C1377" t="s">
        <v>74</v>
      </c>
      <c r="D1377" t="s">
        <v>112</v>
      </c>
      <c r="E1377" t="s">
        <v>112</v>
      </c>
      <c r="F1377" t="s">
        <v>2998</v>
      </c>
      <c r="H1377" t="s">
        <v>238</v>
      </c>
      <c r="I1377" t="s">
        <v>214</v>
      </c>
      <c r="K1377">
        <v>48</v>
      </c>
      <c r="L1377">
        <v>58</v>
      </c>
      <c r="M1377">
        <v>63</v>
      </c>
      <c r="N1377">
        <v>22</v>
      </c>
      <c r="O1377">
        <v>3</v>
      </c>
      <c r="P1377">
        <v>4</v>
      </c>
      <c r="S1377">
        <v>1516</v>
      </c>
      <c r="T1377">
        <v>40000</v>
      </c>
      <c r="U1377">
        <v>0.69</v>
      </c>
      <c r="V1377">
        <v>224</v>
      </c>
      <c r="X1377">
        <v>79</v>
      </c>
      <c r="AA1377">
        <v>77</v>
      </c>
      <c r="AM1377">
        <v>63</v>
      </c>
      <c r="AO1377" s="3">
        <v>40436</v>
      </c>
      <c r="AP1377" s="3">
        <v>43220</v>
      </c>
      <c r="AQ1377" t="s">
        <v>239</v>
      </c>
      <c r="AR1377" t="s">
        <v>2999</v>
      </c>
    </row>
    <row r="1378" spans="1:44" hidden="1" x14ac:dyDescent="0.3">
      <c r="A1378" t="b">
        <f>AND($H1378="Heat Pump",$K1378&lt;=Summary!$B$3)</f>
        <v>0</v>
      </c>
      <c r="B1378">
        <v>2317404</v>
      </c>
      <c r="C1378" t="s">
        <v>74</v>
      </c>
      <c r="D1378" t="s">
        <v>112</v>
      </c>
      <c r="E1378" t="s">
        <v>112</v>
      </c>
      <c r="F1378" t="s">
        <v>3000</v>
      </c>
      <c r="H1378" t="s">
        <v>238</v>
      </c>
      <c r="I1378" t="s">
        <v>214</v>
      </c>
      <c r="K1378">
        <v>47</v>
      </c>
      <c r="L1378">
        <v>59</v>
      </c>
      <c r="M1378">
        <v>68</v>
      </c>
      <c r="N1378">
        <v>22</v>
      </c>
      <c r="O1378">
        <v>2</v>
      </c>
      <c r="P1378">
        <v>3</v>
      </c>
      <c r="T1378">
        <v>40000</v>
      </c>
      <c r="U1378">
        <v>0.69</v>
      </c>
      <c r="V1378">
        <v>224</v>
      </c>
      <c r="X1378">
        <v>82</v>
      </c>
      <c r="AA1378">
        <v>81</v>
      </c>
      <c r="AO1378" s="3">
        <v>40101</v>
      </c>
      <c r="AP1378" s="3">
        <v>43220</v>
      </c>
      <c r="AQ1378" t="s">
        <v>239</v>
      </c>
      <c r="AR1378" t="s">
        <v>3001</v>
      </c>
    </row>
    <row r="1379" spans="1:44" hidden="1" x14ac:dyDescent="0.3">
      <c r="A1379" t="b">
        <f>AND($H1379="Heat Pump",$K1379&lt;=Summary!$B$3)</f>
        <v>0</v>
      </c>
      <c r="B1379">
        <v>2317405</v>
      </c>
      <c r="C1379" t="s">
        <v>74</v>
      </c>
      <c r="D1379" t="s">
        <v>112</v>
      </c>
      <c r="E1379" t="s">
        <v>112</v>
      </c>
      <c r="F1379" t="s">
        <v>3002</v>
      </c>
      <c r="H1379" t="s">
        <v>238</v>
      </c>
      <c r="I1379" t="s">
        <v>218</v>
      </c>
      <c r="K1379">
        <v>47</v>
      </c>
      <c r="L1379">
        <v>59</v>
      </c>
      <c r="M1379">
        <v>68</v>
      </c>
      <c r="N1379">
        <v>22</v>
      </c>
      <c r="O1379">
        <v>3</v>
      </c>
      <c r="P1379">
        <v>3</v>
      </c>
      <c r="T1379">
        <v>40000</v>
      </c>
      <c r="U1379">
        <v>0.69</v>
      </c>
      <c r="V1379">
        <v>0</v>
      </c>
      <c r="W1379">
        <v>0</v>
      </c>
      <c r="X1379">
        <v>82</v>
      </c>
      <c r="AA1379">
        <v>81</v>
      </c>
      <c r="AO1379" s="3">
        <v>40101</v>
      </c>
      <c r="AP1379" s="3">
        <v>43220</v>
      </c>
      <c r="AQ1379" t="s">
        <v>239</v>
      </c>
      <c r="AR1379" t="s">
        <v>3003</v>
      </c>
    </row>
    <row r="1380" spans="1:44" hidden="1" x14ac:dyDescent="0.3">
      <c r="A1380" t="b">
        <f>AND($H1380="Heat Pump",$K1380&lt;=Summary!$B$3)</f>
        <v>0</v>
      </c>
      <c r="B1380">
        <v>2317589</v>
      </c>
      <c r="C1380" t="s">
        <v>74</v>
      </c>
      <c r="D1380" t="s">
        <v>112</v>
      </c>
      <c r="E1380" t="s">
        <v>112</v>
      </c>
      <c r="F1380" t="s">
        <v>3004</v>
      </c>
      <c r="H1380" t="s">
        <v>238</v>
      </c>
      <c r="I1380" t="s">
        <v>218</v>
      </c>
      <c r="K1380">
        <v>48</v>
      </c>
      <c r="L1380">
        <v>60</v>
      </c>
      <c r="M1380">
        <v>70</v>
      </c>
      <c r="N1380">
        <v>23</v>
      </c>
      <c r="O1380">
        <v>2</v>
      </c>
      <c r="P1380">
        <v>3</v>
      </c>
      <c r="T1380">
        <v>38000</v>
      </c>
      <c r="U1380">
        <v>0.66</v>
      </c>
      <c r="V1380">
        <v>224</v>
      </c>
      <c r="W1380">
        <v>245.07658643330001</v>
      </c>
      <c r="X1380">
        <v>86</v>
      </c>
      <c r="AA1380">
        <v>77</v>
      </c>
      <c r="AO1380" s="3">
        <v>40299</v>
      </c>
      <c r="AP1380" s="3">
        <v>43195</v>
      </c>
      <c r="AQ1380" t="s">
        <v>239</v>
      </c>
      <c r="AR1380" t="s">
        <v>3005</v>
      </c>
    </row>
    <row r="1381" spans="1:44" hidden="1" x14ac:dyDescent="0.3">
      <c r="A1381" t="b">
        <f>AND($H1381="Heat Pump",$K1381&lt;=Summary!$B$3)</f>
        <v>0</v>
      </c>
      <c r="B1381">
        <v>2358341</v>
      </c>
      <c r="C1381" t="s">
        <v>74</v>
      </c>
      <c r="D1381" t="s">
        <v>112</v>
      </c>
      <c r="E1381" t="s">
        <v>3006</v>
      </c>
      <c r="F1381" t="s">
        <v>3006</v>
      </c>
      <c r="H1381" t="s">
        <v>238</v>
      </c>
      <c r="I1381" t="s">
        <v>214</v>
      </c>
      <c r="K1381">
        <v>48</v>
      </c>
      <c r="L1381">
        <v>58.3</v>
      </c>
      <c r="M1381">
        <v>70.3</v>
      </c>
      <c r="N1381">
        <v>18</v>
      </c>
      <c r="O1381">
        <v>2</v>
      </c>
      <c r="P1381">
        <v>3</v>
      </c>
      <c r="T1381">
        <v>38000</v>
      </c>
      <c r="U1381">
        <v>0.68</v>
      </c>
      <c r="V1381">
        <v>249</v>
      </c>
      <c r="X1381">
        <v>86</v>
      </c>
      <c r="AA1381">
        <v>77</v>
      </c>
      <c r="AO1381" s="3">
        <v>43913</v>
      </c>
      <c r="AP1381" s="3">
        <v>43943</v>
      </c>
      <c r="AQ1381" t="s">
        <v>239</v>
      </c>
      <c r="AR1381" t="s">
        <v>3007</v>
      </c>
    </row>
    <row r="1382" spans="1:44" hidden="1" x14ac:dyDescent="0.3">
      <c r="A1382" t="b">
        <f>AND($H1382="Heat Pump",$K1382&lt;=Summary!$B$3)</f>
        <v>0</v>
      </c>
      <c r="B1382">
        <v>2317608</v>
      </c>
      <c r="C1382" t="s">
        <v>74</v>
      </c>
      <c r="D1382" t="s">
        <v>112</v>
      </c>
      <c r="E1382" t="s">
        <v>112</v>
      </c>
      <c r="F1382" t="s">
        <v>3008</v>
      </c>
      <c r="H1382" t="s">
        <v>238</v>
      </c>
      <c r="I1382" t="s">
        <v>218</v>
      </c>
      <c r="K1382">
        <v>48</v>
      </c>
      <c r="L1382">
        <v>51</v>
      </c>
      <c r="M1382">
        <v>52</v>
      </c>
      <c r="N1382">
        <v>24</v>
      </c>
      <c r="O1382">
        <v>3</v>
      </c>
      <c r="T1382">
        <v>36000</v>
      </c>
      <c r="U1382">
        <v>0.66</v>
      </c>
      <c r="V1382">
        <v>0</v>
      </c>
      <c r="W1382">
        <v>0</v>
      </c>
      <c r="X1382">
        <v>78</v>
      </c>
      <c r="AA1382">
        <v>77</v>
      </c>
      <c r="AO1382" s="3">
        <v>40436</v>
      </c>
      <c r="AP1382" s="3">
        <v>43220</v>
      </c>
      <c r="AQ1382" t="s">
        <v>239</v>
      </c>
      <c r="AR1382" t="s">
        <v>3009</v>
      </c>
    </row>
    <row r="1383" spans="1:44" hidden="1" x14ac:dyDescent="0.3">
      <c r="A1383" t="b">
        <f>AND($H1383="Heat Pump",$K1383&lt;=Summary!$B$3)</f>
        <v>0</v>
      </c>
      <c r="B1383">
        <v>2317611</v>
      </c>
      <c r="C1383" t="s">
        <v>74</v>
      </c>
      <c r="D1383" t="s">
        <v>112</v>
      </c>
      <c r="E1383" t="s">
        <v>112</v>
      </c>
      <c r="F1383" t="s">
        <v>3010</v>
      </c>
      <c r="H1383" t="s">
        <v>238</v>
      </c>
      <c r="I1383" t="s">
        <v>214</v>
      </c>
      <c r="K1383">
        <v>48</v>
      </c>
      <c r="L1383">
        <v>51</v>
      </c>
      <c r="M1383">
        <v>52</v>
      </c>
      <c r="N1383">
        <v>24</v>
      </c>
      <c r="O1383">
        <v>3</v>
      </c>
      <c r="T1383">
        <v>40000</v>
      </c>
      <c r="U1383">
        <v>0.66</v>
      </c>
      <c r="V1383">
        <v>224</v>
      </c>
      <c r="X1383">
        <v>78</v>
      </c>
      <c r="AA1383">
        <v>77</v>
      </c>
      <c r="AO1383" s="3">
        <v>40436</v>
      </c>
      <c r="AP1383" s="3">
        <v>43220</v>
      </c>
      <c r="AQ1383" t="s">
        <v>239</v>
      </c>
      <c r="AR1383" t="s">
        <v>3011</v>
      </c>
    </row>
    <row r="1384" spans="1:44" hidden="1" x14ac:dyDescent="0.3">
      <c r="A1384" t="b">
        <f>AND($H1384="Heat Pump",$K1384&lt;=Summary!$B$3)</f>
        <v>0</v>
      </c>
      <c r="B1384">
        <v>2317436</v>
      </c>
      <c r="C1384" t="s">
        <v>74</v>
      </c>
      <c r="D1384" t="s">
        <v>112</v>
      </c>
      <c r="E1384" t="s">
        <v>112</v>
      </c>
      <c r="F1384" t="s">
        <v>3012</v>
      </c>
      <c r="H1384" t="s">
        <v>238</v>
      </c>
      <c r="I1384" t="s">
        <v>218</v>
      </c>
      <c r="K1384">
        <v>38</v>
      </c>
      <c r="L1384">
        <v>59</v>
      </c>
      <c r="M1384">
        <v>67</v>
      </c>
      <c r="N1384">
        <v>20</v>
      </c>
      <c r="O1384">
        <v>2</v>
      </c>
      <c r="P1384">
        <v>3</v>
      </c>
      <c r="T1384">
        <v>36000</v>
      </c>
      <c r="U1384">
        <v>0.69</v>
      </c>
      <c r="V1384">
        <v>0</v>
      </c>
      <c r="W1384">
        <v>0</v>
      </c>
      <c r="X1384">
        <v>86</v>
      </c>
      <c r="AA1384">
        <v>79</v>
      </c>
      <c r="AL1384">
        <v>12</v>
      </c>
      <c r="AM1384">
        <v>26</v>
      </c>
      <c r="AN1384">
        <v>19</v>
      </c>
      <c r="AO1384" s="3">
        <v>40436</v>
      </c>
      <c r="AP1384" s="3">
        <v>43220</v>
      </c>
      <c r="AQ1384" t="s">
        <v>239</v>
      </c>
      <c r="AR1384" t="s">
        <v>3013</v>
      </c>
    </row>
    <row r="1385" spans="1:44" hidden="1" x14ac:dyDescent="0.3">
      <c r="A1385" t="b">
        <f>AND($H1385="Heat Pump",$K1385&lt;=Summary!$B$3)</f>
        <v>0</v>
      </c>
      <c r="B1385">
        <v>2317437</v>
      </c>
      <c r="C1385" t="s">
        <v>74</v>
      </c>
      <c r="D1385" t="s">
        <v>112</v>
      </c>
      <c r="E1385" t="s">
        <v>112</v>
      </c>
      <c r="F1385" t="s">
        <v>3014</v>
      </c>
      <c r="H1385" t="s">
        <v>238</v>
      </c>
      <c r="I1385" t="s">
        <v>214</v>
      </c>
      <c r="K1385">
        <v>38</v>
      </c>
      <c r="L1385">
        <v>59</v>
      </c>
      <c r="M1385">
        <v>67</v>
      </c>
      <c r="N1385">
        <v>20</v>
      </c>
      <c r="O1385">
        <v>2</v>
      </c>
      <c r="P1385">
        <v>3</v>
      </c>
      <c r="T1385">
        <v>40000</v>
      </c>
      <c r="U1385">
        <v>0.69</v>
      </c>
      <c r="V1385">
        <v>224</v>
      </c>
      <c r="X1385">
        <v>86</v>
      </c>
      <c r="AA1385">
        <v>79</v>
      </c>
      <c r="AL1385">
        <v>12</v>
      </c>
      <c r="AM1385">
        <v>26</v>
      </c>
      <c r="AN1385">
        <v>19</v>
      </c>
      <c r="AO1385" s="3">
        <v>40436</v>
      </c>
      <c r="AP1385" s="3">
        <v>43220</v>
      </c>
      <c r="AQ1385" t="s">
        <v>239</v>
      </c>
      <c r="AR1385" t="s">
        <v>3015</v>
      </c>
    </row>
    <row r="1386" spans="1:44" hidden="1" x14ac:dyDescent="0.3">
      <c r="A1386" t="b">
        <f>AND($H1386="Heat Pump",$K1386&lt;=Summary!$B$3)</f>
        <v>0</v>
      </c>
      <c r="B1386">
        <v>2323690</v>
      </c>
      <c r="C1386" t="s">
        <v>74</v>
      </c>
      <c r="D1386" t="s">
        <v>112</v>
      </c>
      <c r="E1386" t="s">
        <v>112</v>
      </c>
      <c r="F1386" t="s">
        <v>3016</v>
      </c>
      <c r="H1386" t="s">
        <v>238</v>
      </c>
      <c r="I1386" t="s">
        <v>218</v>
      </c>
      <c r="K1386">
        <v>39</v>
      </c>
      <c r="L1386">
        <v>51</v>
      </c>
      <c r="M1386">
        <v>62.5</v>
      </c>
      <c r="N1386">
        <v>22</v>
      </c>
      <c r="O1386">
        <v>3</v>
      </c>
      <c r="P1386">
        <v>2</v>
      </c>
      <c r="S1386">
        <v>5013</v>
      </c>
      <c r="T1386">
        <v>32000</v>
      </c>
      <c r="U1386">
        <v>0.65</v>
      </c>
      <c r="V1386">
        <v>171</v>
      </c>
      <c r="W1386">
        <v>187.08971553609999</v>
      </c>
      <c r="X1386">
        <v>64</v>
      </c>
      <c r="AA1386">
        <v>74</v>
      </c>
      <c r="AO1386" s="3">
        <v>40648</v>
      </c>
      <c r="AP1386" s="3">
        <v>43447</v>
      </c>
      <c r="AQ1386" t="s">
        <v>239</v>
      </c>
      <c r="AR1386" t="s">
        <v>3017</v>
      </c>
    </row>
    <row r="1387" spans="1:44" hidden="1" x14ac:dyDescent="0.3">
      <c r="A1387" t="b">
        <f>AND($H1387="Heat Pump",$K1387&lt;=Summary!$B$3)</f>
        <v>0</v>
      </c>
      <c r="B1387">
        <v>2323689</v>
      </c>
      <c r="C1387" t="s">
        <v>74</v>
      </c>
      <c r="D1387" t="s">
        <v>112</v>
      </c>
      <c r="E1387" t="s">
        <v>112</v>
      </c>
      <c r="F1387" t="s">
        <v>3018</v>
      </c>
      <c r="H1387" t="s">
        <v>238</v>
      </c>
      <c r="I1387" t="s">
        <v>214</v>
      </c>
      <c r="K1387">
        <v>39</v>
      </c>
      <c r="L1387">
        <v>51</v>
      </c>
      <c r="M1387">
        <v>62.5</v>
      </c>
      <c r="N1387">
        <v>22</v>
      </c>
      <c r="O1387">
        <v>3</v>
      </c>
      <c r="P1387">
        <v>2</v>
      </c>
      <c r="S1387">
        <v>5013</v>
      </c>
      <c r="T1387">
        <v>36000</v>
      </c>
      <c r="U1387">
        <v>0.65</v>
      </c>
      <c r="V1387">
        <v>171</v>
      </c>
      <c r="X1387">
        <v>64</v>
      </c>
      <c r="AA1387">
        <v>74</v>
      </c>
      <c r="AO1387" s="3">
        <v>40648</v>
      </c>
      <c r="AP1387" s="3">
        <v>43447</v>
      </c>
      <c r="AQ1387" t="s">
        <v>239</v>
      </c>
      <c r="AR1387" t="s">
        <v>3019</v>
      </c>
    </row>
    <row r="1388" spans="1:44" hidden="1" x14ac:dyDescent="0.3">
      <c r="A1388" t="b">
        <f>AND($H1388="Heat Pump",$K1388&lt;=Summary!$B$3)</f>
        <v>0</v>
      </c>
      <c r="B1388">
        <v>2317570</v>
      </c>
      <c r="C1388" t="s">
        <v>74</v>
      </c>
      <c r="D1388" t="s">
        <v>112</v>
      </c>
      <c r="E1388" t="s">
        <v>112</v>
      </c>
      <c r="F1388" t="s">
        <v>3020</v>
      </c>
      <c r="H1388" t="s">
        <v>238</v>
      </c>
      <c r="I1388" t="s">
        <v>214</v>
      </c>
      <c r="K1388">
        <v>48</v>
      </c>
      <c r="L1388">
        <v>58</v>
      </c>
      <c r="M1388">
        <v>66</v>
      </c>
      <c r="N1388">
        <v>22</v>
      </c>
      <c r="O1388">
        <v>2</v>
      </c>
      <c r="P1388">
        <v>3</v>
      </c>
      <c r="T1388">
        <v>42000</v>
      </c>
      <c r="U1388">
        <v>0.68</v>
      </c>
      <c r="V1388">
        <v>224</v>
      </c>
      <c r="X1388">
        <v>78</v>
      </c>
      <c r="AA1388">
        <v>75</v>
      </c>
      <c r="AO1388" s="3">
        <v>40436</v>
      </c>
      <c r="AP1388" s="3">
        <v>43446</v>
      </c>
      <c r="AQ1388" t="s">
        <v>239</v>
      </c>
      <c r="AR1388" t="s">
        <v>3021</v>
      </c>
    </row>
    <row r="1389" spans="1:44" hidden="1" x14ac:dyDescent="0.3">
      <c r="A1389" t="b">
        <f>AND($H1389="Heat Pump",$K1389&lt;=Summary!$B$3)</f>
        <v>0</v>
      </c>
      <c r="B1389">
        <v>2317569</v>
      </c>
      <c r="C1389" t="s">
        <v>74</v>
      </c>
      <c r="D1389" t="s">
        <v>112</v>
      </c>
      <c r="E1389" t="s">
        <v>112</v>
      </c>
      <c r="F1389" t="s">
        <v>3022</v>
      </c>
      <c r="H1389" t="s">
        <v>238</v>
      </c>
      <c r="I1389" t="s">
        <v>218</v>
      </c>
      <c r="K1389">
        <v>48</v>
      </c>
      <c r="L1389">
        <v>58</v>
      </c>
      <c r="M1389">
        <v>66</v>
      </c>
      <c r="N1389">
        <v>22</v>
      </c>
      <c r="O1389">
        <v>2</v>
      </c>
      <c r="P1389">
        <v>3</v>
      </c>
      <c r="T1389">
        <v>42000</v>
      </c>
      <c r="U1389">
        <v>0.68</v>
      </c>
      <c r="V1389">
        <v>0</v>
      </c>
      <c r="W1389">
        <v>0</v>
      </c>
      <c r="X1389">
        <v>78</v>
      </c>
      <c r="AA1389">
        <v>75</v>
      </c>
      <c r="AO1389" s="3">
        <v>40436</v>
      </c>
      <c r="AP1389" s="3">
        <v>43446</v>
      </c>
      <c r="AQ1389" t="s">
        <v>239</v>
      </c>
      <c r="AR1389" t="s">
        <v>3023</v>
      </c>
    </row>
    <row r="1390" spans="1:44" hidden="1" x14ac:dyDescent="0.3">
      <c r="A1390" t="b">
        <f>AND($H1390="Heat Pump",$K1390&lt;=Summary!$B$3)</f>
        <v>0</v>
      </c>
      <c r="B1390">
        <v>2317502</v>
      </c>
      <c r="C1390" t="s">
        <v>74</v>
      </c>
      <c r="D1390" t="s">
        <v>112</v>
      </c>
      <c r="E1390" t="s">
        <v>2591</v>
      </c>
      <c r="F1390" t="s">
        <v>3024</v>
      </c>
      <c r="H1390" t="s">
        <v>238</v>
      </c>
      <c r="I1390" t="s">
        <v>218</v>
      </c>
      <c r="K1390">
        <v>48</v>
      </c>
      <c r="L1390">
        <v>51</v>
      </c>
      <c r="M1390">
        <v>63</v>
      </c>
      <c r="N1390">
        <v>24</v>
      </c>
      <c r="O1390">
        <v>2</v>
      </c>
      <c r="P1390">
        <v>3</v>
      </c>
      <c r="S1390">
        <v>1562</v>
      </c>
      <c r="T1390">
        <v>32000</v>
      </c>
      <c r="U1390">
        <v>0.7</v>
      </c>
      <c r="V1390">
        <v>0</v>
      </c>
      <c r="W1390">
        <v>0</v>
      </c>
      <c r="X1390">
        <v>78</v>
      </c>
      <c r="AA1390">
        <v>79</v>
      </c>
      <c r="AO1390" s="3">
        <v>40648</v>
      </c>
      <c r="AP1390" s="3">
        <v>43787</v>
      </c>
      <c r="AQ1390" t="s">
        <v>239</v>
      </c>
      <c r="AR1390" t="s">
        <v>3025</v>
      </c>
    </row>
    <row r="1391" spans="1:44" hidden="1" x14ac:dyDescent="0.3">
      <c r="A1391" t="b">
        <f>AND($H1391="Heat Pump",$K1391&lt;=Summary!$B$3)</f>
        <v>0</v>
      </c>
      <c r="B1391">
        <v>2317501</v>
      </c>
      <c r="C1391" t="s">
        <v>74</v>
      </c>
      <c r="D1391" t="s">
        <v>112</v>
      </c>
      <c r="E1391" t="s">
        <v>2591</v>
      </c>
      <c r="F1391" t="s">
        <v>3026</v>
      </c>
      <c r="H1391" t="s">
        <v>238</v>
      </c>
      <c r="I1391" t="s">
        <v>214</v>
      </c>
      <c r="K1391">
        <v>48</v>
      </c>
      <c r="L1391">
        <v>51</v>
      </c>
      <c r="M1391">
        <v>63</v>
      </c>
      <c r="N1391">
        <v>24</v>
      </c>
      <c r="O1391">
        <v>2</v>
      </c>
      <c r="P1391">
        <v>3</v>
      </c>
      <c r="S1391">
        <v>1562</v>
      </c>
      <c r="T1391">
        <v>36000</v>
      </c>
      <c r="U1391">
        <v>0.7</v>
      </c>
      <c r="V1391">
        <v>224</v>
      </c>
      <c r="X1391">
        <v>78</v>
      </c>
      <c r="AA1391">
        <v>79</v>
      </c>
      <c r="AO1391" s="3">
        <v>40648</v>
      </c>
      <c r="AP1391" s="3">
        <v>43787</v>
      </c>
      <c r="AQ1391" t="s">
        <v>239</v>
      </c>
      <c r="AR1391" t="s">
        <v>3027</v>
      </c>
    </row>
    <row r="1392" spans="1:44" hidden="1" x14ac:dyDescent="0.3">
      <c r="A1392" t="b">
        <f>AND($H1392="Heat Pump",$K1392&lt;=Summary!$B$3)</f>
        <v>0</v>
      </c>
      <c r="B1392">
        <v>2317587</v>
      </c>
      <c r="C1392" t="s">
        <v>74</v>
      </c>
      <c r="D1392" t="s">
        <v>112</v>
      </c>
      <c r="E1392" t="s">
        <v>112</v>
      </c>
      <c r="F1392" t="s">
        <v>3028</v>
      </c>
      <c r="H1392" t="s">
        <v>238</v>
      </c>
      <c r="I1392" t="s">
        <v>214</v>
      </c>
      <c r="K1392">
        <v>37</v>
      </c>
      <c r="L1392">
        <v>51</v>
      </c>
      <c r="M1392">
        <v>62</v>
      </c>
      <c r="N1392">
        <v>22</v>
      </c>
      <c r="O1392">
        <v>2</v>
      </c>
      <c r="P1392">
        <v>3</v>
      </c>
      <c r="S1392">
        <v>1516</v>
      </c>
      <c r="T1392">
        <v>40000</v>
      </c>
      <c r="U1392">
        <v>0.83</v>
      </c>
      <c r="V1392">
        <v>187</v>
      </c>
      <c r="X1392">
        <v>87</v>
      </c>
      <c r="AA1392">
        <v>92</v>
      </c>
      <c r="AM1392">
        <v>63</v>
      </c>
      <c r="AO1392" s="3">
        <v>41275</v>
      </c>
      <c r="AP1392" s="3">
        <v>43220</v>
      </c>
      <c r="AQ1392" t="s">
        <v>239</v>
      </c>
      <c r="AR1392" t="s">
        <v>3029</v>
      </c>
    </row>
    <row r="1393" spans="1:44" hidden="1" x14ac:dyDescent="0.3">
      <c r="A1393" t="b">
        <f>AND($H1393="Heat Pump",$K1393&lt;=Summary!$B$3)</f>
        <v>0</v>
      </c>
      <c r="B1393">
        <v>2317588</v>
      </c>
      <c r="C1393" t="s">
        <v>74</v>
      </c>
      <c r="D1393" t="s">
        <v>112</v>
      </c>
      <c r="E1393" t="s">
        <v>112</v>
      </c>
      <c r="F1393" t="s">
        <v>3030</v>
      </c>
      <c r="H1393" t="s">
        <v>238</v>
      </c>
      <c r="I1393" t="s">
        <v>218</v>
      </c>
      <c r="K1393">
        <v>37</v>
      </c>
      <c r="L1393">
        <v>51</v>
      </c>
      <c r="M1393">
        <v>62</v>
      </c>
      <c r="N1393">
        <v>22</v>
      </c>
      <c r="O1393">
        <v>2</v>
      </c>
      <c r="P1393">
        <v>3</v>
      </c>
      <c r="S1393">
        <v>1516</v>
      </c>
      <c r="T1393">
        <v>36000</v>
      </c>
      <c r="U1393">
        <v>0.83</v>
      </c>
      <c r="V1393">
        <v>205</v>
      </c>
      <c r="W1393">
        <v>224.28884026259999</v>
      </c>
      <c r="X1393">
        <v>87</v>
      </c>
      <c r="AA1393">
        <v>92</v>
      </c>
      <c r="AM1393">
        <v>63</v>
      </c>
      <c r="AO1393" s="3">
        <v>41275</v>
      </c>
      <c r="AP1393" s="3">
        <v>43220</v>
      </c>
      <c r="AQ1393" t="s">
        <v>239</v>
      </c>
      <c r="AR1393" t="s">
        <v>3031</v>
      </c>
    </row>
    <row r="1394" spans="1:44" hidden="1" x14ac:dyDescent="0.3">
      <c r="A1394" t="b">
        <f>AND($H1394="Heat Pump",$K1394&lt;=Summary!$B$3)</f>
        <v>0</v>
      </c>
      <c r="B1394">
        <v>2317488</v>
      </c>
      <c r="C1394" t="s">
        <v>74</v>
      </c>
      <c r="D1394" t="s">
        <v>112</v>
      </c>
      <c r="E1394" t="s">
        <v>112</v>
      </c>
      <c r="F1394" t="s">
        <v>3032</v>
      </c>
      <c r="H1394" t="s">
        <v>238</v>
      </c>
      <c r="I1394" t="s">
        <v>214</v>
      </c>
      <c r="K1394">
        <v>46</v>
      </c>
      <c r="L1394">
        <v>60</v>
      </c>
      <c r="M1394">
        <v>71</v>
      </c>
      <c r="N1394">
        <v>22</v>
      </c>
      <c r="O1394">
        <v>2</v>
      </c>
      <c r="P1394">
        <v>3</v>
      </c>
      <c r="T1394">
        <v>40000</v>
      </c>
      <c r="U1394">
        <v>0.8</v>
      </c>
      <c r="V1394">
        <v>187</v>
      </c>
      <c r="X1394">
        <v>87</v>
      </c>
      <c r="AA1394">
        <v>89</v>
      </c>
      <c r="AO1394" s="3">
        <v>41275</v>
      </c>
      <c r="AP1394" s="3">
        <v>43220</v>
      </c>
      <c r="AQ1394" t="s">
        <v>239</v>
      </c>
      <c r="AR1394" t="s">
        <v>3033</v>
      </c>
    </row>
    <row r="1395" spans="1:44" hidden="1" x14ac:dyDescent="0.3">
      <c r="A1395" t="b">
        <f>AND($H1395="Heat Pump",$K1395&lt;=Summary!$B$3)</f>
        <v>0</v>
      </c>
      <c r="B1395">
        <v>2317489</v>
      </c>
      <c r="C1395" t="s">
        <v>74</v>
      </c>
      <c r="D1395" t="s">
        <v>112</v>
      </c>
      <c r="E1395" t="s">
        <v>112</v>
      </c>
      <c r="F1395" t="s">
        <v>3034</v>
      </c>
      <c r="H1395" t="s">
        <v>238</v>
      </c>
      <c r="I1395" t="s">
        <v>218</v>
      </c>
      <c r="K1395">
        <v>46</v>
      </c>
      <c r="L1395">
        <v>60</v>
      </c>
      <c r="M1395">
        <v>71</v>
      </c>
      <c r="N1395">
        <v>22</v>
      </c>
      <c r="O1395">
        <v>2</v>
      </c>
      <c r="P1395">
        <v>3</v>
      </c>
      <c r="T1395">
        <v>36000</v>
      </c>
      <c r="U1395">
        <v>0.8</v>
      </c>
      <c r="V1395">
        <v>205</v>
      </c>
      <c r="W1395">
        <v>224.28884026259999</v>
      </c>
      <c r="X1395">
        <v>87</v>
      </c>
      <c r="AA1395">
        <v>89</v>
      </c>
      <c r="AO1395" s="3">
        <v>41275</v>
      </c>
      <c r="AP1395" s="3">
        <v>43220</v>
      </c>
      <c r="AQ1395" t="s">
        <v>239</v>
      </c>
      <c r="AR1395" t="s">
        <v>3035</v>
      </c>
    </row>
    <row r="1396" spans="1:44" hidden="1" x14ac:dyDescent="0.3">
      <c r="A1396" t="b">
        <f>AND($H1396="Heat Pump",$K1396&lt;=Summary!$B$3)</f>
        <v>0</v>
      </c>
      <c r="B1396">
        <v>2317554</v>
      </c>
      <c r="C1396" t="s">
        <v>74</v>
      </c>
      <c r="D1396" t="s">
        <v>112</v>
      </c>
      <c r="E1396" t="s">
        <v>112</v>
      </c>
      <c r="F1396" t="s">
        <v>3036</v>
      </c>
      <c r="H1396" t="s">
        <v>238</v>
      </c>
      <c r="I1396" t="s">
        <v>218</v>
      </c>
      <c r="K1396">
        <v>37</v>
      </c>
      <c r="L1396">
        <v>58</v>
      </c>
      <c r="M1396">
        <v>63</v>
      </c>
      <c r="N1396">
        <v>20</v>
      </c>
      <c r="O1396">
        <v>3</v>
      </c>
      <c r="P1396">
        <v>4</v>
      </c>
      <c r="T1396">
        <v>36000</v>
      </c>
      <c r="U1396">
        <v>0.7</v>
      </c>
      <c r="V1396">
        <v>0</v>
      </c>
      <c r="W1396">
        <v>0</v>
      </c>
      <c r="X1396">
        <v>85</v>
      </c>
      <c r="AA1396">
        <v>76</v>
      </c>
      <c r="AL1396">
        <v>11</v>
      </c>
      <c r="AM1396">
        <v>22</v>
      </c>
      <c r="AN1396">
        <v>18</v>
      </c>
      <c r="AO1396" s="3">
        <v>40101</v>
      </c>
      <c r="AP1396" s="3">
        <v>43446</v>
      </c>
      <c r="AQ1396" t="s">
        <v>239</v>
      </c>
      <c r="AR1396" t="s">
        <v>3037</v>
      </c>
    </row>
    <row r="1397" spans="1:44" hidden="1" x14ac:dyDescent="0.3">
      <c r="A1397" t="b">
        <f>AND($H1397="Heat Pump",$K1397&lt;=Summary!$B$3)</f>
        <v>0</v>
      </c>
      <c r="B1397">
        <v>2358349</v>
      </c>
      <c r="C1397" t="s">
        <v>74</v>
      </c>
      <c r="D1397" t="s">
        <v>112</v>
      </c>
      <c r="E1397" t="s">
        <v>3038</v>
      </c>
      <c r="F1397" t="s">
        <v>3038</v>
      </c>
      <c r="H1397" t="s">
        <v>238</v>
      </c>
      <c r="I1397" t="s">
        <v>214</v>
      </c>
      <c r="K1397">
        <v>38</v>
      </c>
      <c r="L1397">
        <v>59.1</v>
      </c>
      <c r="M1397">
        <v>65.3</v>
      </c>
      <c r="N1397">
        <v>16</v>
      </c>
      <c r="O1397">
        <v>3</v>
      </c>
      <c r="P1397">
        <v>4</v>
      </c>
      <c r="T1397">
        <v>38000</v>
      </c>
      <c r="U1397">
        <v>0.64</v>
      </c>
      <c r="V1397">
        <v>173</v>
      </c>
      <c r="X1397">
        <v>67</v>
      </c>
      <c r="AA1397">
        <v>75</v>
      </c>
      <c r="AO1397" s="3">
        <v>43913</v>
      </c>
      <c r="AP1397" s="3">
        <v>43943</v>
      </c>
      <c r="AQ1397" t="s">
        <v>239</v>
      </c>
      <c r="AR1397" t="s">
        <v>3039</v>
      </c>
    </row>
    <row r="1398" spans="1:44" hidden="1" x14ac:dyDescent="0.3">
      <c r="A1398" t="b">
        <f>AND($H1398="Heat Pump",$K1398&lt;=Summary!$B$3)</f>
        <v>0</v>
      </c>
      <c r="B1398">
        <v>2317553</v>
      </c>
      <c r="C1398" t="s">
        <v>74</v>
      </c>
      <c r="D1398" t="s">
        <v>112</v>
      </c>
      <c r="E1398" t="s">
        <v>112</v>
      </c>
      <c r="F1398" t="s">
        <v>3040</v>
      </c>
      <c r="H1398" t="s">
        <v>238</v>
      </c>
      <c r="I1398" t="s">
        <v>214</v>
      </c>
      <c r="K1398">
        <v>37</v>
      </c>
      <c r="L1398">
        <v>58</v>
      </c>
      <c r="M1398">
        <v>63</v>
      </c>
      <c r="N1398">
        <v>20</v>
      </c>
      <c r="O1398">
        <v>3</v>
      </c>
      <c r="P1398">
        <v>4</v>
      </c>
      <c r="T1398">
        <v>40000</v>
      </c>
      <c r="U1398">
        <v>0.7</v>
      </c>
      <c r="V1398">
        <v>220</v>
      </c>
      <c r="X1398">
        <v>85</v>
      </c>
      <c r="AA1398">
        <v>76</v>
      </c>
      <c r="AL1398">
        <v>11</v>
      </c>
      <c r="AM1398">
        <v>22</v>
      </c>
      <c r="AN1398">
        <v>18</v>
      </c>
      <c r="AO1398" s="3">
        <v>40101</v>
      </c>
      <c r="AP1398" s="3">
        <v>43446</v>
      </c>
      <c r="AQ1398" t="s">
        <v>239</v>
      </c>
      <c r="AR1398" t="s">
        <v>3041</v>
      </c>
    </row>
    <row r="1399" spans="1:44" hidden="1" x14ac:dyDescent="0.3">
      <c r="A1399" t="b">
        <f>AND($H1399="Heat Pump",$K1399&lt;=Summary!$B$3)</f>
        <v>0</v>
      </c>
      <c r="B1399">
        <v>2317522</v>
      </c>
      <c r="C1399" t="s">
        <v>74</v>
      </c>
      <c r="D1399" t="s">
        <v>112</v>
      </c>
      <c r="E1399" t="s">
        <v>112</v>
      </c>
      <c r="F1399" t="s">
        <v>3042</v>
      </c>
      <c r="H1399" t="s">
        <v>238</v>
      </c>
      <c r="I1399" t="s">
        <v>218</v>
      </c>
      <c r="K1399">
        <v>39</v>
      </c>
      <c r="L1399">
        <v>51</v>
      </c>
      <c r="M1399">
        <v>52</v>
      </c>
      <c r="N1399">
        <v>22</v>
      </c>
      <c r="O1399">
        <v>3</v>
      </c>
      <c r="S1399">
        <v>1591</v>
      </c>
      <c r="T1399">
        <v>36000</v>
      </c>
      <c r="U1399">
        <v>0.65</v>
      </c>
      <c r="V1399">
        <v>0</v>
      </c>
      <c r="W1399">
        <v>0</v>
      </c>
      <c r="X1399">
        <v>69</v>
      </c>
      <c r="AA1399">
        <v>75</v>
      </c>
      <c r="AM1399">
        <v>69</v>
      </c>
      <c r="AO1399" s="3">
        <v>40436</v>
      </c>
      <c r="AP1399" s="3">
        <v>43220</v>
      </c>
      <c r="AQ1399" t="s">
        <v>239</v>
      </c>
      <c r="AR1399" t="s">
        <v>3043</v>
      </c>
    </row>
    <row r="1400" spans="1:44" hidden="1" x14ac:dyDescent="0.3">
      <c r="A1400" t="b">
        <f>AND($H1400="Heat Pump",$K1400&lt;=Summary!$B$3)</f>
        <v>0</v>
      </c>
      <c r="B1400">
        <v>2317523</v>
      </c>
      <c r="C1400" t="s">
        <v>74</v>
      </c>
      <c r="D1400" t="s">
        <v>112</v>
      </c>
      <c r="E1400" t="s">
        <v>112</v>
      </c>
      <c r="F1400" t="s">
        <v>3044</v>
      </c>
      <c r="H1400" t="s">
        <v>238</v>
      </c>
      <c r="I1400" t="s">
        <v>214</v>
      </c>
      <c r="K1400">
        <v>39</v>
      </c>
      <c r="L1400">
        <v>51</v>
      </c>
      <c r="M1400">
        <v>52</v>
      </c>
      <c r="N1400">
        <v>22</v>
      </c>
      <c r="O1400">
        <v>3</v>
      </c>
      <c r="S1400">
        <v>1562</v>
      </c>
      <c r="T1400">
        <v>40000</v>
      </c>
      <c r="U1400">
        <v>0.65</v>
      </c>
      <c r="V1400">
        <v>224</v>
      </c>
      <c r="X1400">
        <v>69</v>
      </c>
      <c r="AA1400">
        <v>75</v>
      </c>
      <c r="AM1400">
        <v>61</v>
      </c>
      <c r="AO1400" s="3">
        <v>40436</v>
      </c>
      <c r="AP1400" s="3">
        <v>43220</v>
      </c>
      <c r="AQ1400" t="s">
        <v>239</v>
      </c>
      <c r="AR1400" t="s">
        <v>3045</v>
      </c>
    </row>
    <row r="1401" spans="1:44" hidden="1" x14ac:dyDescent="0.3">
      <c r="A1401" t="b">
        <f>AND($H1401="Heat Pump",$K1401&lt;=Summary!$B$3)</f>
        <v>0</v>
      </c>
      <c r="B1401">
        <v>2317413</v>
      </c>
      <c r="C1401" t="s">
        <v>74</v>
      </c>
      <c r="D1401" t="s">
        <v>112</v>
      </c>
      <c r="E1401" t="s">
        <v>112</v>
      </c>
      <c r="F1401" t="s">
        <v>3046</v>
      </c>
      <c r="H1401" t="s">
        <v>238</v>
      </c>
      <c r="I1401" t="s">
        <v>218</v>
      </c>
      <c r="K1401">
        <v>48</v>
      </c>
      <c r="L1401">
        <v>58</v>
      </c>
      <c r="M1401">
        <v>63</v>
      </c>
      <c r="N1401">
        <v>22</v>
      </c>
      <c r="O1401">
        <v>3</v>
      </c>
      <c r="P1401">
        <v>4</v>
      </c>
      <c r="S1401">
        <v>1591</v>
      </c>
      <c r="T1401">
        <v>36000</v>
      </c>
      <c r="U1401">
        <v>0.69</v>
      </c>
      <c r="V1401">
        <v>0</v>
      </c>
      <c r="W1401">
        <v>0</v>
      </c>
      <c r="X1401">
        <v>79</v>
      </c>
      <c r="AA1401">
        <v>77</v>
      </c>
      <c r="AM1401">
        <v>69</v>
      </c>
      <c r="AO1401" s="3">
        <v>40436</v>
      </c>
      <c r="AP1401" s="3">
        <v>43220</v>
      </c>
      <c r="AQ1401" t="s">
        <v>239</v>
      </c>
      <c r="AR1401" t="s">
        <v>3047</v>
      </c>
    </row>
    <row r="1402" spans="1:44" hidden="1" x14ac:dyDescent="0.3">
      <c r="A1402" t="b">
        <f>AND($H1402="Heat Pump",$K1402&lt;=Summary!$B$3)</f>
        <v>0</v>
      </c>
      <c r="B1402">
        <v>2358357</v>
      </c>
      <c r="C1402" t="s">
        <v>74</v>
      </c>
      <c r="D1402" t="s">
        <v>112</v>
      </c>
      <c r="E1402" t="s">
        <v>3048</v>
      </c>
      <c r="F1402" t="s">
        <v>3048</v>
      </c>
      <c r="H1402" t="s">
        <v>238</v>
      </c>
      <c r="I1402" t="s">
        <v>214</v>
      </c>
      <c r="K1402">
        <v>48</v>
      </c>
      <c r="L1402">
        <v>58.3</v>
      </c>
      <c r="M1402">
        <v>64.3</v>
      </c>
      <c r="N1402">
        <v>18</v>
      </c>
      <c r="O1402">
        <v>3</v>
      </c>
      <c r="P1402">
        <v>4</v>
      </c>
      <c r="T1402">
        <v>38000</v>
      </c>
      <c r="U1402">
        <v>0.68</v>
      </c>
      <c r="V1402">
        <v>249</v>
      </c>
      <c r="X1402">
        <v>86</v>
      </c>
      <c r="AA1402">
        <v>78</v>
      </c>
      <c r="AO1402" s="3">
        <v>43913</v>
      </c>
      <c r="AP1402" s="3">
        <v>43943</v>
      </c>
      <c r="AQ1402" t="s">
        <v>239</v>
      </c>
      <c r="AR1402" t="s">
        <v>3049</v>
      </c>
    </row>
    <row r="1403" spans="1:44" hidden="1" x14ac:dyDescent="0.3">
      <c r="A1403" t="b">
        <f>AND($H1403="Heat Pump",$K1403&lt;=Summary!$B$3)</f>
        <v>0</v>
      </c>
      <c r="B1403">
        <v>2317411</v>
      </c>
      <c r="C1403" t="s">
        <v>74</v>
      </c>
      <c r="D1403" t="s">
        <v>112</v>
      </c>
      <c r="E1403" t="s">
        <v>112</v>
      </c>
      <c r="F1403" t="s">
        <v>3050</v>
      </c>
      <c r="H1403" t="s">
        <v>238</v>
      </c>
      <c r="I1403" t="s">
        <v>214</v>
      </c>
      <c r="K1403">
        <v>48</v>
      </c>
      <c r="L1403">
        <v>58</v>
      </c>
      <c r="M1403">
        <v>63</v>
      </c>
      <c r="N1403">
        <v>22</v>
      </c>
      <c r="O1403">
        <v>3</v>
      </c>
      <c r="P1403">
        <v>4</v>
      </c>
      <c r="S1403">
        <v>1516</v>
      </c>
      <c r="T1403">
        <v>40000</v>
      </c>
      <c r="U1403">
        <v>0.69</v>
      </c>
      <c r="V1403">
        <v>224</v>
      </c>
      <c r="X1403">
        <v>79</v>
      </c>
      <c r="AA1403">
        <v>77</v>
      </c>
      <c r="AM1403">
        <v>63</v>
      </c>
      <c r="AO1403" s="3">
        <v>40436</v>
      </c>
      <c r="AP1403" s="3">
        <v>43220</v>
      </c>
      <c r="AQ1403" t="s">
        <v>239</v>
      </c>
      <c r="AR1403" t="s">
        <v>3051</v>
      </c>
    </row>
    <row r="1404" spans="1:44" hidden="1" x14ac:dyDescent="0.3">
      <c r="A1404" t="b">
        <f>AND($H1404="Heat Pump",$K1404&lt;=Summary!$B$3)</f>
        <v>0</v>
      </c>
      <c r="B1404">
        <v>2317609</v>
      </c>
      <c r="C1404" t="s">
        <v>74</v>
      </c>
      <c r="D1404" t="s">
        <v>112</v>
      </c>
      <c r="E1404" t="s">
        <v>112</v>
      </c>
      <c r="F1404" t="s">
        <v>3052</v>
      </c>
      <c r="H1404" t="s">
        <v>238</v>
      </c>
      <c r="I1404" t="s">
        <v>218</v>
      </c>
      <c r="K1404">
        <v>48</v>
      </c>
      <c r="L1404">
        <v>51</v>
      </c>
      <c r="M1404">
        <v>52</v>
      </c>
      <c r="N1404">
        <v>24</v>
      </c>
      <c r="O1404">
        <v>3</v>
      </c>
      <c r="T1404">
        <v>36000</v>
      </c>
      <c r="U1404">
        <v>0.66</v>
      </c>
      <c r="V1404">
        <v>0</v>
      </c>
      <c r="W1404">
        <v>0</v>
      </c>
      <c r="X1404">
        <v>78</v>
      </c>
      <c r="AA1404">
        <v>77</v>
      </c>
      <c r="AO1404" s="3">
        <v>40436</v>
      </c>
      <c r="AP1404" s="3">
        <v>43220</v>
      </c>
      <c r="AQ1404" t="s">
        <v>239</v>
      </c>
      <c r="AR1404" t="s">
        <v>3053</v>
      </c>
    </row>
    <row r="1405" spans="1:44" hidden="1" x14ac:dyDescent="0.3">
      <c r="A1405" t="b">
        <f>AND($H1405="Heat Pump",$K1405&lt;=Summary!$B$3)</f>
        <v>0</v>
      </c>
      <c r="B1405">
        <v>2317612</v>
      </c>
      <c r="C1405" t="s">
        <v>74</v>
      </c>
      <c r="D1405" t="s">
        <v>112</v>
      </c>
      <c r="E1405" t="s">
        <v>112</v>
      </c>
      <c r="F1405" t="s">
        <v>3054</v>
      </c>
      <c r="H1405" t="s">
        <v>238</v>
      </c>
      <c r="I1405" t="s">
        <v>214</v>
      </c>
      <c r="K1405">
        <v>48</v>
      </c>
      <c r="L1405">
        <v>51</v>
      </c>
      <c r="M1405">
        <v>52</v>
      </c>
      <c r="N1405">
        <v>24</v>
      </c>
      <c r="O1405">
        <v>3</v>
      </c>
      <c r="T1405">
        <v>40000</v>
      </c>
      <c r="U1405">
        <v>0.66</v>
      </c>
      <c r="V1405">
        <v>224</v>
      </c>
      <c r="X1405">
        <v>78</v>
      </c>
      <c r="AA1405">
        <v>77</v>
      </c>
      <c r="AO1405" s="3">
        <v>40436</v>
      </c>
      <c r="AP1405" s="3">
        <v>43220</v>
      </c>
      <c r="AQ1405" t="s">
        <v>239</v>
      </c>
      <c r="AR1405" t="s">
        <v>3055</v>
      </c>
    </row>
    <row r="1406" spans="1:44" hidden="1" x14ac:dyDescent="0.3">
      <c r="A1406" t="b">
        <f>AND($H1406="Heat Pump",$K1406&lt;=Summary!$B$3)</f>
        <v>0</v>
      </c>
      <c r="B1406">
        <v>2342140</v>
      </c>
      <c r="C1406" t="s">
        <v>74</v>
      </c>
      <c r="D1406" t="s">
        <v>112</v>
      </c>
      <c r="E1406" t="s">
        <v>2246</v>
      </c>
      <c r="F1406" t="s">
        <v>3056</v>
      </c>
      <c r="H1406" t="s">
        <v>213</v>
      </c>
      <c r="I1406" t="s">
        <v>214</v>
      </c>
      <c r="K1406">
        <v>0</v>
      </c>
      <c r="L1406">
        <v>0</v>
      </c>
      <c r="M1406">
        <v>28.2</v>
      </c>
      <c r="N1406">
        <v>0</v>
      </c>
      <c r="O1406">
        <v>2</v>
      </c>
      <c r="P1406">
        <v>2</v>
      </c>
      <c r="T1406">
        <v>199000</v>
      </c>
      <c r="U1406">
        <v>0.93</v>
      </c>
      <c r="Y1406">
        <v>5.7</v>
      </c>
      <c r="Z1406">
        <v>5.7</v>
      </c>
      <c r="AA1406">
        <v>97</v>
      </c>
      <c r="AL1406">
        <v>9.8000000000000007</v>
      </c>
      <c r="AM1406">
        <v>27.5</v>
      </c>
      <c r="AN1406">
        <v>18.5</v>
      </c>
      <c r="AO1406" s="3">
        <v>43215</v>
      </c>
      <c r="AP1406" s="3">
        <v>43677</v>
      </c>
      <c r="AQ1406" t="s">
        <v>215</v>
      </c>
      <c r="AR1406" t="s">
        <v>3057</v>
      </c>
    </row>
    <row r="1407" spans="1:44" hidden="1" x14ac:dyDescent="0.3">
      <c r="A1407" t="b">
        <f>AND($H1407="Heat Pump",$K1407&lt;=Summary!$B$3)</f>
        <v>0</v>
      </c>
      <c r="B1407">
        <v>2323865</v>
      </c>
      <c r="C1407" t="s">
        <v>74</v>
      </c>
      <c r="D1407" t="s">
        <v>112</v>
      </c>
      <c r="E1407" t="s">
        <v>2505</v>
      </c>
      <c r="F1407" t="s">
        <v>3058</v>
      </c>
      <c r="H1407" t="s">
        <v>213</v>
      </c>
      <c r="I1407" t="s">
        <v>214</v>
      </c>
      <c r="K1407">
        <v>0</v>
      </c>
      <c r="L1407">
        <v>0</v>
      </c>
      <c r="M1407">
        <v>28.2</v>
      </c>
      <c r="N1407">
        <v>0</v>
      </c>
      <c r="O1407">
        <v>2</v>
      </c>
      <c r="P1407">
        <v>2</v>
      </c>
      <c r="T1407">
        <v>120000</v>
      </c>
      <c r="U1407">
        <v>0.91</v>
      </c>
      <c r="V1407">
        <v>122</v>
      </c>
      <c r="Y1407">
        <v>3.5</v>
      </c>
      <c r="Z1407">
        <v>3.5</v>
      </c>
      <c r="AA1407">
        <v>96</v>
      </c>
      <c r="AL1407">
        <v>9.8000000000000007</v>
      </c>
      <c r="AM1407">
        <v>27.5</v>
      </c>
      <c r="AN1407">
        <v>18.5</v>
      </c>
      <c r="AO1407" s="3">
        <v>43215</v>
      </c>
      <c r="AP1407" s="3">
        <v>43864</v>
      </c>
      <c r="AQ1407" t="s">
        <v>239</v>
      </c>
      <c r="AR1407" t="s">
        <v>3059</v>
      </c>
    </row>
    <row r="1408" spans="1:44" hidden="1" x14ac:dyDescent="0.3">
      <c r="A1408" t="b">
        <f>AND($H1408="Heat Pump",$K1408&lt;=Summary!$B$3)</f>
        <v>0</v>
      </c>
      <c r="B1408">
        <v>2323866</v>
      </c>
      <c r="C1408" t="s">
        <v>74</v>
      </c>
      <c r="D1408" t="s">
        <v>112</v>
      </c>
      <c r="E1408" t="s">
        <v>2505</v>
      </c>
      <c r="F1408" t="s">
        <v>3060</v>
      </c>
      <c r="H1408" t="s">
        <v>213</v>
      </c>
      <c r="I1408" t="s">
        <v>218</v>
      </c>
      <c r="K1408">
        <v>0</v>
      </c>
      <c r="L1408">
        <v>0</v>
      </c>
      <c r="M1408">
        <v>28.2</v>
      </c>
      <c r="N1408">
        <v>0</v>
      </c>
      <c r="O1408">
        <v>2</v>
      </c>
      <c r="P1408">
        <v>2</v>
      </c>
      <c r="T1408">
        <v>120000</v>
      </c>
      <c r="U1408">
        <v>0.91</v>
      </c>
      <c r="V1408">
        <v>122</v>
      </c>
      <c r="W1408">
        <v>133.4792122538</v>
      </c>
      <c r="Y1408">
        <v>3.5</v>
      </c>
      <c r="Z1408">
        <v>3.5</v>
      </c>
      <c r="AA1408">
        <v>96</v>
      </c>
      <c r="AL1408">
        <v>9.8000000000000007</v>
      </c>
      <c r="AM1408">
        <v>27.5</v>
      </c>
      <c r="AN1408">
        <v>18.5</v>
      </c>
      <c r="AO1408" s="3">
        <v>43215</v>
      </c>
      <c r="AP1408" s="3">
        <v>43864</v>
      </c>
      <c r="AQ1408" t="s">
        <v>239</v>
      </c>
      <c r="AR1408" t="s">
        <v>3061</v>
      </c>
    </row>
    <row r="1409" spans="1:44" hidden="1" x14ac:dyDescent="0.3">
      <c r="A1409" t="b">
        <f>AND($H1409="Heat Pump",$K1409&lt;=Summary!$B$3)</f>
        <v>0</v>
      </c>
      <c r="B1409">
        <v>2323747</v>
      </c>
      <c r="C1409" t="s">
        <v>74</v>
      </c>
      <c r="D1409" t="s">
        <v>112</v>
      </c>
      <c r="E1409" t="s">
        <v>2367</v>
      </c>
      <c r="F1409" t="s">
        <v>3062</v>
      </c>
      <c r="H1409" t="s">
        <v>213</v>
      </c>
      <c r="I1409" t="s">
        <v>214</v>
      </c>
      <c r="K1409">
        <v>0</v>
      </c>
      <c r="L1409">
        <v>0</v>
      </c>
      <c r="M1409">
        <v>28.2</v>
      </c>
      <c r="N1409">
        <v>0</v>
      </c>
      <c r="O1409">
        <v>2</v>
      </c>
      <c r="P1409">
        <v>2</v>
      </c>
      <c r="T1409">
        <v>157000</v>
      </c>
      <c r="U1409">
        <v>0.93</v>
      </c>
      <c r="V1409">
        <v>182</v>
      </c>
      <c r="Y1409">
        <v>4.5999999999999996</v>
      </c>
      <c r="Z1409">
        <v>4.5999999999999996</v>
      </c>
      <c r="AA1409">
        <v>97</v>
      </c>
      <c r="AL1409">
        <v>9.8000000000000007</v>
      </c>
      <c r="AM1409">
        <v>27.5</v>
      </c>
      <c r="AN1409">
        <v>18.5</v>
      </c>
      <c r="AO1409" s="3">
        <v>43215</v>
      </c>
      <c r="AP1409" s="3">
        <v>43864</v>
      </c>
      <c r="AQ1409" t="s">
        <v>239</v>
      </c>
      <c r="AR1409" t="s">
        <v>3063</v>
      </c>
    </row>
    <row r="1410" spans="1:44" hidden="1" x14ac:dyDescent="0.3">
      <c r="A1410" t="b">
        <f>AND($H1410="Heat Pump",$K1410&lt;=Summary!$B$3)</f>
        <v>0</v>
      </c>
      <c r="B1410">
        <v>2320177</v>
      </c>
      <c r="C1410" t="s">
        <v>2805</v>
      </c>
      <c r="D1410" t="s">
        <v>2806</v>
      </c>
      <c r="E1410" t="s">
        <v>3064</v>
      </c>
      <c r="F1410" t="s">
        <v>3064</v>
      </c>
      <c r="H1410" t="s">
        <v>213</v>
      </c>
      <c r="I1410" t="s">
        <v>314</v>
      </c>
      <c r="K1410">
        <v>0</v>
      </c>
      <c r="L1410">
        <v>26.4</v>
      </c>
      <c r="M1410">
        <v>26.4</v>
      </c>
      <c r="N1410">
        <v>11.5</v>
      </c>
      <c r="O1410">
        <v>2</v>
      </c>
      <c r="T1410">
        <v>199000</v>
      </c>
      <c r="U1410">
        <v>0.93</v>
      </c>
      <c r="Y1410">
        <v>5.7</v>
      </c>
      <c r="Z1410">
        <v>5.7</v>
      </c>
      <c r="AA1410">
        <v>97</v>
      </c>
      <c r="AL1410">
        <v>11.5</v>
      </c>
      <c r="AM1410">
        <v>26.4</v>
      </c>
      <c r="AN1410">
        <v>18.5</v>
      </c>
      <c r="AO1410" s="3">
        <v>43223</v>
      </c>
      <c r="AP1410" s="3">
        <v>43445</v>
      </c>
      <c r="AQ1410" t="s">
        <v>215</v>
      </c>
      <c r="AR1410" t="s">
        <v>3065</v>
      </c>
    </row>
    <row r="1411" spans="1:44" hidden="1" x14ac:dyDescent="0.3">
      <c r="A1411" t="b">
        <f>AND($H1411="Heat Pump",$K1411&lt;=Summary!$B$3)</f>
        <v>0</v>
      </c>
      <c r="B1411">
        <v>2334621</v>
      </c>
      <c r="C1411" t="s">
        <v>2805</v>
      </c>
      <c r="D1411" t="s">
        <v>2806</v>
      </c>
      <c r="E1411" t="s">
        <v>3066</v>
      </c>
      <c r="F1411" t="s">
        <v>3067</v>
      </c>
      <c r="H1411" t="s">
        <v>213</v>
      </c>
      <c r="I1411" t="s">
        <v>314</v>
      </c>
      <c r="K1411">
        <v>1</v>
      </c>
      <c r="O1411">
        <v>0</v>
      </c>
      <c r="T1411">
        <v>130000</v>
      </c>
      <c r="U1411">
        <v>0.86</v>
      </c>
      <c r="V1411">
        <v>161</v>
      </c>
      <c r="Y1411">
        <v>3.7</v>
      </c>
      <c r="Z1411">
        <v>3.7</v>
      </c>
      <c r="AA1411">
        <v>89</v>
      </c>
      <c r="AL1411">
        <v>10</v>
      </c>
      <c r="AM1411">
        <v>26</v>
      </c>
      <c r="AN1411">
        <v>18</v>
      </c>
      <c r="AO1411" s="3">
        <v>42156</v>
      </c>
      <c r="AP1411" s="3">
        <v>43535</v>
      </c>
      <c r="AQ1411" t="s">
        <v>215</v>
      </c>
      <c r="AR1411" t="s">
        <v>3068</v>
      </c>
    </row>
    <row r="1412" spans="1:44" hidden="1" x14ac:dyDescent="0.3">
      <c r="A1412" t="b">
        <f>AND($H1412="Heat Pump",$K1412&lt;=Summary!$B$3)</f>
        <v>0</v>
      </c>
      <c r="B1412">
        <v>2317228</v>
      </c>
      <c r="C1412" t="s">
        <v>2805</v>
      </c>
      <c r="D1412" t="s">
        <v>2806</v>
      </c>
      <c r="E1412" t="s">
        <v>3069</v>
      </c>
      <c r="F1412" t="s">
        <v>3070</v>
      </c>
      <c r="H1412" t="s">
        <v>213</v>
      </c>
      <c r="I1412" t="s">
        <v>314</v>
      </c>
      <c r="K1412">
        <v>1</v>
      </c>
      <c r="L1412">
        <v>23</v>
      </c>
      <c r="M1412">
        <v>19</v>
      </c>
      <c r="N1412">
        <v>14</v>
      </c>
      <c r="O1412">
        <v>3</v>
      </c>
      <c r="T1412">
        <v>160000</v>
      </c>
      <c r="U1412">
        <v>0.89</v>
      </c>
      <c r="V1412">
        <v>161</v>
      </c>
      <c r="Y1412">
        <v>4.3</v>
      </c>
      <c r="Z1412">
        <v>4.3</v>
      </c>
      <c r="AA1412">
        <v>92</v>
      </c>
      <c r="AL1412">
        <v>10</v>
      </c>
      <c r="AM1412">
        <v>26</v>
      </c>
      <c r="AN1412">
        <v>18</v>
      </c>
      <c r="AO1412" s="3">
        <v>42156</v>
      </c>
      <c r="AP1412" s="3">
        <v>43445</v>
      </c>
      <c r="AQ1412" t="s">
        <v>215</v>
      </c>
      <c r="AR1412" t="s">
        <v>3071</v>
      </c>
    </row>
    <row r="1413" spans="1:44" hidden="1" x14ac:dyDescent="0.3">
      <c r="A1413" t="b">
        <f>AND($H1413="Heat Pump",$K1413&lt;=Summary!$B$3)</f>
        <v>0</v>
      </c>
      <c r="B1413">
        <v>2354260</v>
      </c>
      <c r="C1413" t="s">
        <v>3072</v>
      </c>
      <c r="D1413" t="s">
        <v>3073</v>
      </c>
      <c r="E1413" t="s">
        <v>3074</v>
      </c>
      <c r="F1413" t="s">
        <v>3075</v>
      </c>
      <c r="H1413" t="s">
        <v>294</v>
      </c>
      <c r="I1413" t="s">
        <v>214</v>
      </c>
      <c r="T1413">
        <v>0</v>
      </c>
      <c r="AB1413" t="s">
        <v>3076</v>
      </c>
      <c r="AC1413" t="s">
        <v>286</v>
      </c>
      <c r="AD1413">
        <v>22.7</v>
      </c>
      <c r="AE1413">
        <v>1.2</v>
      </c>
      <c r="AF1413">
        <v>32</v>
      </c>
      <c r="AG1413">
        <v>42</v>
      </c>
      <c r="AH1413" t="s">
        <v>2032</v>
      </c>
      <c r="AI1413">
        <v>0</v>
      </c>
      <c r="AO1413" s="3">
        <v>43845</v>
      </c>
      <c r="AP1413" s="3">
        <v>43852</v>
      </c>
      <c r="AQ1413" t="s">
        <v>215</v>
      </c>
      <c r="AR1413" t="s">
        <v>3077</v>
      </c>
    </row>
    <row r="1414" spans="1:44" hidden="1" x14ac:dyDescent="0.3">
      <c r="A1414" t="b">
        <f>AND($H1414="Heat Pump",$K1414&lt;=Summary!$B$3)</f>
        <v>0</v>
      </c>
      <c r="B1414">
        <v>2354264</v>
      </c>
      <c r="C1414" t="s">
        <v>3072</v>
      </c>
      <c r="D1414" t="s">
        <v>3073</v>
      </c>
      <c r="E1414" t="s">
        <v>3078</v>
      </c>
      <c r="F1414" t="s">
        <v>3079</v>
      </c>
      <c r="H1414" t="s">
        <v>294</v>
      </c>
      <c r="I1414" t="s">
        <v>214</v>
      </c>
      <c r="T1414">
        <v>0</v>
      </c>
      <c r="AB1414" t="s">
        <v>3076</v>
      </c>
      <c r="AC1414" t="s">
        <v>286</v>
      </c>
      <c r="AD1414">
        <v>27</v>
      </c>
      <c r="AE1414">
        <v>1.3</v>
      </c>
      <c r="AF1414">
        <v>32</v>
      </c>
      <c r="AG1414">
        <v>42</v>
      </c>
      <c r="AH1414" t="s">
        <v>2032</v>
      </c>
      <c r="AI1414">
        <v>0</v>
      </c>
      <c r="AO1414" s="3">
        <v>43845</v>
      </c>
      <c r="AP1414" s="3">
        <v>43852</v>
      </c>
      <c r="AQ1414" t="s">
        <v>215</v>
      </c>
      <c r="AR1414" t="s">
        <v>3080</v>
      </c>
    </row>
    <row r="1415" spans="1:44" hidden="1" x14ac:dyDescent="0.3">
      <c r="A1415" t="b">
        <f>AND($H1415="Heat Pump",$K1415&lt;=Summary!$B$3)</f>
        <v>0</v>
      </c>
      <c r="B1415">
        <v>2354261</v>
      </c>
      <c r="C1415" t="s">
        <v>3072</v>
      </c>
      <c r="D1415" t="s">
        <v>3073</v>
      </c>
      <c r="E1415" t="s">
        <v>3081</v>
      </c>
      <c r="F1415" t="s">
        <v>3082</v>
      </c>
      <c r="H1415" t="s">
        <v>294</v>
      </c>
      <c r="I1415" t="s">
        <v>214</v>
      </c>
      <c r="T1415">
        <v>0</v>
      </c>
      <c r="AB1415" t="s">
        <v>3076</v>
      </c>
      <c r="AC1415" t="s">
        <v>286</v>
      </c>
      <c r="AD1415">
        <v>22.7</v>
      </c>
      <c r="AE1415">
        <v>1.2</v>
      </c>
      <c r="AF1415">
        <v>32</v>
      </c>
      <c r="AG1415">
        <v>53</v>
      </c>
      <c r="AH1415" t="s">
        <v>2032</v>
      </c>
      <c r="AI1415">
        <v>0</v>
      </c>
      <c r="AO1415" s="3">
        <v>43845</v>
      </c>
      <c r="AP1415" s="3">
        <v>43852</v>
      </c>
      <c r="AQ1415" t="s">
        <v>215</v>
      </c>
      <c r="AR1415" t="s">
        <v>3083</v>
      </c>
    </row>
    <row r="1416" spans="1:44" hidden="1" x14ac:dyDescent="0.3">
      <c r="A1416" t="b">
        <f>AND($H1416="Heat Pump",$K1416&lt;=Summary!$B$3)</f>
        <v>0</v>
      </c>
      <c r="B1416">
        <v>2354265</v>
      </c>
      <c r="C1416" t="s">
        <v>3072</v>
      </c>
      <c r="D1416" t="s">
        <v>3073</v>
      </c>
      <c r="E1416" t="s">
        <v>3084</v>
      </c>
      <c r="F1416" t="s">
        <v>3085</v>
      </c>
      <c r="H1416" t="s">
        <v>294</v>
      </c>
      <c r="I1416" t="s">
        <v>214</v>
      </c>
      <c r="T1416">
        <v>0</v>
      </c>
      <c r="AB1416" t="s">
        <v>3076</v>
      </c>
      <c r="AC1416" t="s">
        <v>286</v>
      </c>
      <c r="AD1416">
        <v>27</v>
      </c>
      <c r="AE1416">
        <v>1.3</v>
      </c>
      <c r="AF1416">
        <v>32</v>
      </c>
      <c r="AG1416">
        <v>53</v>
      </c>
      <c r="AH1416" t="s">
        <v>2032</v>
      </c>
      <c r="AI1416">
        <v>0</v>
      </c>
      <c r="AO1416" s="3">
        <v>43845</v>
      </c>
      <c r="AP1416" s="3">
        <v>43852</v>
      </c>
      <c r="AQ1416" t="s">
        <v>215</v>
      </c>
      <c r="AR1416" t="s">
        <v>3086</v>
      </c>
    </row>
    <row r="1417" spans="1:44" hidden="1" x14ac:dyDescent="0.3">
      <c r="A1417" t="b">
        <f>AND($H1417="Heat Pump",$K1417&lt;=Summary!$B$3)</f>
        <v>0</v>
      </c>
      <c r="B1417">
        <v>2354262</v>
      </c>
      <c r="C1417" t="s">
        <v>3072</v>
      </c>
      <c r="D1417" t="s">
        <v>3073</v>
      </c>
      <c r="E1417" t="s">
        <v>3087</v>
      </c>
      <c r="F1417" t="s">
        <v>3088</v>
      </c>
      <c r="H1417" t="s">
        <v>294</v>
      </c>
      <c r="I1417" t="s">
        <v>214</v>
      </c>
      <c r="T1417">
        <v>0</v>
      </c>
      <c r="AB1417" t="s">
        <v>3076</v>
      </c>
      <c r="AC1417" t="s">
        <v>286</v>
      </c>
      <c r="AD1417">
        <v>45.4</v>
      </c>
      <c r="AE1417">
        <v>1.9</v>
      </c>
      <c r="AF1417">
        <v>32</v>
      </c>
      <c r="AG1417">
        <v>53</v>
      </c>
      <c r="AH1417" t="s">
        <v>2032</v>
      </c>
      <c r="AI1417">
        <v>0</v>
      </c>
      <c r="AO1417" s="3">
        <v>43845</v>
      </c>
      <c r="AP1417" s="3">
        <v>43852</v>
      </c>
      <c r="AQ1417" t="s">
        <v>215</v>
      </c>
      <c r="AR1417" t="s">
        <v>3089</v>
      </c>
    </row>
    <row r="1418" spans="1:44" hidden="1" x14ac:dyDescent="0.3">
      <c r="A1418" t="b">
        <f>AND($H1418="Heat Pump",$K1418&lt;=Summary!$B$3)</f>
        <v>0</v>
      </c>
      <c r="B1418">
        <v>2354263</v>
      </c>
      <c r="C1418" t="s">
        <v>3072</v>
      </c>
      <c r="D1418" t="s">
        <v>3073</v>
      </c>
      <c r="E1418" t="s">
        <v>3090</v>
      </c>
      <c r="F1418" t="s">
        <v>3091</v>
      </c>
      <c r="H1418" t="s">
        <v>294</v>
      </c>
      <c r="I1418" t="s">
        <v>214</v>
      </c>
      <c r="T1418">
        <v>0</v>
      </c>
      <c r="AB1418" t="s">
        <v>3076</v>
      </c>
      <c r="AC1418" t="s">
        <v>286</v>
      </c>
      <c r="AD1418">
        <v>45.4</v>
      </c>
      <c r="AE1418">
        <v>1.9</v>
      </c>
      <c r="AF1418">
        <v>32</v>
      </c>
      <c r="AG1418">
        <v>79</v>
      </c>
      <c r="AH1418" t="s">
        <v>2032</v>
      </c>
      <c r="AI1418">
        <v>0</v>
      </c>
      <c r="AO1418" s="3">
        <v>43845</v>
      </c>
      <c r="AP1418" s="3">
        <v>43852</v>
      </c>
      <c r="AQ1418" t="s">
        <v>215</v>
      </c>
      <c r="AR1418" t="s">
        <v>3092</v>
      </c>
    </row>
    <row r="1419" spans="1:44" x14ac:dyDescent="0.3">
      <c r="A1419" t="b">
        <f>AND($H1419="Heat Pump",$K1419&lt;=Summary!$B$3)</f>
        <v>1</v>
      </c>
      <c r="B1419">
        <v>2324028</v>
      </c>
      <c r="C1419" t="s">
        <v>69</v>
      </c>
      <c r="D1419" t="s">
        <v>70</v>
      </c>
      <c r="E1419" t="s">
        <v>69</v>
      </c>
      <c r="F1419" t="s">
        <v>3093</v>
      </c>
      <c r="G1419" t="s">
        <v>3094</v>
      </c>
      <c r="H1419" t="s">
        <v>224</v>
      </c>
      <c r="I1419" t="s">
        <v>225</v>
      </c>
      <c r="K1419">
        <v>42.3</v>
      </c>
      <c r="L1419">
        <v>48</v>
      </c>
      <c r="N1419">
        <v>22</v>
      </c>
      <c r="R1419">
        <v>230</v>
      </c>
      <c r="S1419">
        <v>1090.5</v>
      </c>
      <c r="T1419">
        <v>0</v>
      </c>
      <c r="U1419">
        <v>3</v>
      </c>
      <c r="X1419">
        <v>74</v>
      </c>
      <c r="AA1419">
        <v>4.18</v>
      </c>
      <c r="AO1419" s="3">
        <v>42736</v>
      </c>
      <c r="AP1419" s="3">
        <v>43311</v>
      </c>
      <c r="AQ1419" t="s">
        <v>239</v>
      </c>
      <c r="AR1419" t="s">
        <v>3095</v>
      </c>
    </row>
    <row r="1420" spans="1:44" hidden="1" x14ac:dyDescent="0.3">
      <c r="A1420" t="b">
        <f>AND($H1420="Heat Pump",$K1420&lt;=Summary!$B$3)</f>
        <v>0</v>
      </c>
      <c r="B1420">
        <v>2337919</v>
      </c>
      <c r="C1420" t="s">
        <v>69</v>
      </c>
      <c r="D1420" t="s">
        <v>70</v>
      </c>
      <c r="E1420" t="s">
        <v>69</v>
      </c>
      <c r="F1420" t="s">
        <v>3096</v>
      </c>
      <c r="H1420" t="s">
        <v>224</v>
      </c>
      <c r="I1420" t="s">
        <v>225</v>
      </c>
      <c r="K1420">
        <v>107</v>
      </c>
      <c r="L1420">
        <v>62</v>
      </c>
      <c r="N1420">
        <v>28</v>
      </c>
      <c r="R1420">
        <v>230</v>
      </c>
      <c r="S1420">
        <v>1534</v>
      </c>
      <c r="T1420">
        <v>0</v>
      </c>
      <c r="U1420">
        <v>3.23</v>
      </c>
      <c r="X1420">
        <v>130</v>
      </c>
      <c r="AA1420">
        <v>3.36</v>
      </c>
      <c r="AO1420" s="3">
        <v>43466</v>
      </c>
      <c r="AP1420" s="3">
        <v>43538</v>
      </c>
      <c r="AQ1420" t="s">
        <v>239</v>
      </c>
      <c r="AR1420" t="s">
        <v>3097</v>
      </c>
    </row>
    <row r="1421" spans="1:44" hidden="1" x14ac:dyDescent="0.3">
      <c r="A1421" t="b">
        <f>AND($H1421="Heat Pump",$K1421&lt;=Summary!$B$3)</f>
        <v>1</v>
      </c>
      <c r="B1421">
        <v>2337918</v>
      </c>
      <c r="C1421" t="s">
        <v>69</v>
      </c>
      <c r="D1421" t="s">
        <v>70</v>
      </c>
      <c r="E1421" t="s">
        <v>69</v>
      </c>
      <c r="F1421" t="s">
        <v>3098</v>
      </c>
      <c r="H1421" t="s">
        <v>224</v>
      </c>
      <c r="I1421" t="s">
        <v>225</v>
      </c>
      <c r="K1421">
        <v>45</v>
      </c>
      <c r="L1421">
        <v>38</v>
      </c>
      <c r="N1421">
        <v>24</v>
      </c>
      <c r="R1421">
        <v>230</v>
      </c>
      <c r="S1421">
        <v>1138</v>
      </c>
      <c r="T1421">
        <v>0</v>
      </c>
      <c r="U1421">
        <v>2.85</v>
      </c>
      <c r="X1421">
        <v>65</v>
      </c>
      <c r="AA1421">
        <v>3.44</v>
      </c>
      <c r="AO1421" s="3">
        <v>43466</v>
      </c>
      <c r="AP1421" s="3">
        <v>43538</v>
      </c>
      <c r="AQ1421" t="s">
        <v>239</v>
      </c>
      <c r="AR1421" t="s">
        <v>3099</v>
      </c>
    </row>
    <row r="1422" spans="1:44" hidden="1" x14ac:dyDescent="0.3">
      <c r="A1422" t="b">
        <f>AND($H1422="Heat Pump",$K1422&lt;=Summary!$B$3)</f>
        <v>0</v>
      </c>
      <c r="B1422">
        <v>2320309</v>
      </c>
      <c r="C1422" t="s">
        <v>69</v>
      </c>
      <c r="D1422" t="s">
        <v>70</v>
      </c>
      <c r="E1422" t="s">
        <v>69</v>
      </c>
      <c r="F1422" t="s">
        <v>3100</v>
      </c>
      <c r="G1422" t="s">
        <v>3101</v>
      </c>
      <c r="H1422" t="s">
        <v>224</v>
      </c>
      <c r="I1422" t="s">
        <v>225</v>
      </c>
      <c r="K1422">
        <v>83</v>
      </c>
      <c r="L1422">
        <v>69</v>
      </c>
      <c r="N1422">
        <v>24</v>
      </c>
      <c r="R1422">
        <v>230</v>
      </c>
      <c r="S1422">
        <v>1485</v>
      </c>
      <c r="T1422">
        <v>0</v>
      </c>
      <c r="U1422">
        <v>3.34</v>
      </c>
      <c r="X1422">
        <v>109</v>
      </c>
      <c r="AA1422">
        <v>3.64</v>
      </c>
      <c r="AO1422" s="3">
        <v>42736</v>
      </c>
      <c r="AP1422" s="3">
        <v>43224</v>
      </c>
      <c r="AQ1422" t="s">
        <v>239</v>
      </c>
      <c r="AR1422" t="s">
        <v>3102</v>
      </c>
    </row>
    <row r="1423" spans="1:44" hidden="1" x14ac:dyDescent="0.3">
      <c r="A1423" t="b">
        <f>AND($H1423="Heat Pump",$K1423&lt;=Summary!$B$3)</f>
        <v>0</v>
      </c>
      <c r="B1423">
        <v>2239305</v>
      </c>
      <c r="C1423" t="s">
        <v>3103</v>
      </c>
      <c r="D1423" t="s">
        <v>3103</v>
      </c>
      <c r="E1423" t="s">
        <v>3104</v>
      </c>
      <c r="F1423" t="s">
        <v>3104</v>
      </c>
      <c r="H1423" t="s">
        <v>224</v>
      </c>
      <c r="I1423" t="s">
        <v>225</v>
      </c>
      <c r="K1423">
        <v>58.1</v>
      </c>
      <c r="L1423">
        <v>60.8</v>
      </c>
      <c r="N1423">
        <v>27.2</v>
      </c>
      <c r="R1423">
        <v>240</v>
      </c>
      <c r="T1423">
        <v>0</v>
      </c>
      <c r="AO1423" s="3">
        <v>39814</v>
      </c>
      <c r="AP1423" s="3">
        <v>42137</v>
      </c>
      <c r="AQ1423" t="s">
        <v>215</v>
      </c>
      <c r="AR1423" t="s">
        <v>3105</v>
      </c>
    </row>
    <row r="1424" spans="1:44" hidden="1" x14ac:dyDescent="0.3">
      <c r="A1424" t="b">
        <f>AND($H1424="Heat Pump",$K1424&lt;=Summary!$B$3)</f>
        <v>0</v>
      </c>
      <c r="B1424">
        <v>2243451</v>
      </c>
      <c r="C1424" t="s">
        <v>3103</v>
      </c>
      <c r="D1424" t="s">
        <v>3103</v>
      </c>
      <c r="E1424" t="s">
        <v>3106</v>
      </c>
      <c r="F1424" t="s">
        <v>3106</v>
      </c>
      <c r="H1424" t="s">
        <v>224</v>
      </c>
      <c r="I1424" t="s">
        <v>225</v>
      </c>
      <c r="K1424">
        <v>80</v>
      </c>
      <c r="L1424">
        <v>75.3</v>
      </c>
      <c r="N1424">
        <v>27.2</v>
      </c>
      <c r="R1424">
        <v>240</v>
      </c>
      <c r="T1424">
        <v>0</v>
      </c>
      <c r="AO1424" s="3">
        <v>42040</v>
      </c>
      <c r="AP1424" s="3">
        <v>42163</v>
      </c>
      <c r="AQ1424" t="s">
        <v>215</v>
      </c>
      <c r="AR1424" t="s">
        <v>3107</v>
      </c>
    </row>
    <row r="1425" spans="1:44" hidden="1" x14ac:dyDescent="0.3">
      <c r="A1425" t="b">
        <f>AND($H1425="Heat Pump",$K1425&lt;=Summary!$B$3)</f>
        <v>0</v>
      </c>
      <c r="B1425">
        <v>2368736</v>
      </c>
      <c r="C1425" t="s">
        <v>3108</v>
      </c>
      <c r="D1425" t="s">
        <v>3109</v>
      </c>
      <c r="E1425" t="s">
        <v>3108</v>
      </c>
      <c r="F1425" t="s">
        <v>3109</v>
      </c>
      <c r="H1425" t="s">
        <v>284</v>
      </c>
      <c r="T1425">
        <v>0</v>
      </c>
      <c r="AB1425" t="s">
        <v>306</v>
      </c>
      <c r="AC1425" t="s">
        <v>286</v>
      </c>
      <c r="AD1425">
        <v>36.200000000000003</v>
      </c>
      <c r="AE1425">
        <v>2</v>
      </c>
      <c r="AF1425">
        <v>39</v>
      </c>
      <c r="AG1425">
        <v>80</v>
      </c>
      <c r="AH1425" t="s">
        <v>287</v>
      </c>
      <c r="AI1425">
        <v>50</v>
      </c>
      <c r="AO1425" s="3">
        <v>44130</v>
      </c>
      <c r="AP1425" s="3">
        <v>44130</v>
      </c>
      <c r="AQ1425" t="s">
        <v>215</v>
      </c>
      <c r="AR1425" t="s">
        <v>3110</v>
      </c>
    </row>
    <row r="1426" spans="1:44" hidden="1" x14ac:dyDescent="0.3">
      <c r="A1426" t="b">
        <f>AND($H1426="Heat Pump",$K1426&lt;=Summary!$B$3)</f>
        <v>0</v>
      </c>
      <c r="B1426">
        <v>2368737</v>
      </c>
      <c r="C1426" t="s">
        <v>3108</v>
      </c>
      <c r="D1426" t="s">
        <v>3111</v>
      </c>
      <c r="E1426" t="s">
        <v>3108</v>
      </c>
      <c r="F1426" t="s">
        <v>3111</v>
      </c>
      <c r="H1426" t="s">
        <v>294</v>
      </c>
      <c r="I1426" t="s">
        <v>1852</v>
      </c>
      <c r="T1426">
        <v>0</v>
      </c>
      <c r="AB1426" t="s">
        <v>306</v>
      </c>
      <c r="AC1426" t="s">
        <v>286</v>
      </c>
      <c r="AD1426">
        <v>36.200000000000003</v>
      </c>
      <c r="AE1426">
        <v>1.5</v>
      </c>
      <c r="AF1426">
        <v>39</v>
      </c>
      <c r="AG1426">
        <v>80</v>
      </c>
      <c r="AH1426" t="s">
        <v>287</v>
      </c>
      <c r="AI1426">
        <v>50</v>
      </c>
      <c r="AO1426" s="3">
        <v>44130</v>
      </c>
      <c r="AP1426" s="3">
        <v>44130</v>
      </c>
      <c r="AQ1426" t="s">
        <v>215</v>
      </c>
      <c r="AR1426" t="s">
        <v>3112</v>
      </c>
    </row>
    <row r="1427" spans="1:44" hidden="1" x14ac:dyDescent="0.3">
      <c r="A1427" t="b">
        <f>AND($H1427="Heat Pump",$K1427&lt;=Summary!$B$3)</f>
        <v>0</v>
      </c>
      <c r="B1427">
        <v>2351039</v>
      </c>
      <c r="C1427" t="s">
        <v>3108</v>
      </c>
      <c r="D1427" t="s">
        <v>3113</v>
      </c>
      <c r="E1427" t="s">
        <v>3108</v>
      </c>
      <c r="F1427" t="s">
        <v>3113</v>
      </c>
      <c r="H1427" t="s">
        <v>284</v>
      </c>
      <c r="T1427">
        <v>0</v>
      </c>
      <c r="AB1427" t="s">
        <v>306</v>
      </c>
      <c r="AC1427" t="s">
        <v>286</v>
      </c>
      <c r="AD1427">
        <v>54.4</v>
      </c>
      <c r="AE1427">
        <v>1.9</v>
      </c>
      <c r="AF1427">
        <v>39</v>
      </c>
      <c r="AG1427">
        <v>120</v>
      </c>
      <c r="AH1427" t="s">
        <v>287</v>
      </c>
      <c r="AI1427">
        <v>50</v>
      </c>
      <c r="AO1427" s="3">
        <v>40690</v>
      </c>
      <c r="AP1427" s="3">
        <v>43808</v>
      </c>
      <c r="AQ1427" t="s">
        <v>215</v>
      </c>
      <c r="AR1427" t="s">
        <v>3114</v>
      </c>
    </row>
    <row r="1428" spans="1:44" hidden="1" x14ac:dyDescent="0.3">
      <c r="A1428" t="b">
        <f>AND($H1428="Heat Pump",$K1428&lt;=Summary!$B$3)</f>
        <v>0</v>
      </c>
      <c r="B1428">
        <v>2365966</v>
      </c>
      <c r="C1428" t="s">
        <v>3108</v>
      </c>
      <c r="D1428" t="s">
        <v>3115</v>
      </c>
      <c r="E1428" t="s">
        <v>3108</v>
      </c>
      <c r="F1428" t="s">
        <v>3115</v>
      </c>
      <c r="H1428" t="s">
        <v>284</v>
      </c>
      <c r="T1428">
        <v>0</v>
      </c>
      <c r="AB1428" t="s">
        <v>306</v>
      </c>
      <c r="AC1428" t="s">
        <v>286</v>
      </c>
      <c r="AD1428">
        <v>54.4</v>
      </c>
      <c r="AE1428">
        <v>2.6</v>
      </c>
      <c r="AF1428">
        <v>39</v>
      </c>
      <c r="AG1428">
        <v>80</v>
      </c>
      <c r="AH1428" t="s">
        <v>287</v>
      </c>
      <c r="AI1428">
        <v>20</v>
      </c>
      <c r="AO1428" s="3">
        <v>44092</v>
      </c>
      <c r="AP1428" s="3">
        <v>44091</v>
      </c>
      <c r="AQ1428" t="s">
        <v>215</v>
      </c>
      <c r="AR1428" t="s">
        <v>3116</v>
      </c>
    </row>
    <row r="1429" spans="1:44" hidden="1" x14ac:dyDescent="0.3">
      <c r="A1429" t="b">
        <f>AND($H1429="Heat Pump",$K1429&lt;=Summary!$B$3)</f>
        <v>0</v>
      </c>
      <c r="B1429">
        <v>2351110</v>
      </c>
      <c r="C1429" t="s">
        <v>3108</v>
      </c>
      <c r="D1429" t="s">
        <v>3117</v>
      </c>
      <c r="E1429" t="s">
        <v>3108</v>
      </c>
      <c r="F1429" t="s">
        <v>3117</v>
      </c>
      <c r="H1429" t="s">
        <v>284</v>
      </c>
      <c r="T1429">
        <v>0</v>
      </c>
      <c r="AB1429" t="s">
        <v>306</v>
      </c>
      <c r="AC1429" t="s">
        <v>286</v>
      </c>
      <c r="AD1429">
        <v>54.4</v>
      </c>
      <c r="AE1429">
        <v>1.9</v>
      </c>
      <c r="AF1429">
        <v>39</v>
      </c>
      <c r="AG1429">
        <v>82</v>
      </c>
      <c r="AH1429" t="s">
        <v>287</v>
      </c>
      <c r="AI1429">
        <v>50</v>
      </c>
      <c r="AO1429" s="3">
        <v>40690</v>
      </c>
      <c r="AP1429" s="3">
        <v>43808</v>
      </c>
      <c r="AQ1429" t="s">
        <v>215</v>
      </c>
      <c r="AR1429" t="s">
        <v>3118</v>
      </c>
    </row>
    <row r="1430" spans="1:44" hidden="1" x14ac:dyDescent="0.3">
      <c r="A1430" t="b">
        <f>AND($H1430="Heat Pump",$K1430&lt;=Summary!$B$3)</f>
        <v>0</v>
      </c>
      <c r="B1430">
        <v>2329155</v>
      </c>
      <c r="C1430" t="s">
        <v>3119</v>
      </c>
      <c r="D1430" t="s">
        <v>3120</v>
      </c>
      <c r="E1430" t="s">
        <v>3121</v>
      </c>
      <c r="F1430" t="s">
        <v>3122</v>
      </c>
      <c r="H1430" t="s">
        <v>224</v>
      </c>
      <c r="I1430" t="s">
        <v>225</v>
      </c>
      <c r="K1430">
        <v>51</v>
      </c>
      <c r="L1430">
        <v>66</v>
      </c>
      <c r="N1430">
        <v>25</v>
      </c>
      <c r="Q1430">
        <v>3.8</v>
      </c>
      <c r="S1430">
        <v>1906</v>
      </c>
      <c r="T1430">
        <v>0</v>
      </c>
      <c r="U1430">
        <v>2.37</v>
      </c>
      <c r="X1430">
        <v>57</v>
      </c>
      <c r="AA1430">
        <v>275</v>
      </c>
      <c r="AO1430" s="3">
        <v>41585</v>
      </c>
      <c r="AP1430" s="3">
        <v>43452</v>
      </c>
      <c r="AQ1430" t="s">
        <v>215</v>
      </c>
      <c r="AR1430" t="s">
        <v>3123</v>
      </c>
    </row>
    <row r="1431" spans="1:44" hidden="1" x14ac:dyDescent="0.3">
      <c r="A1431" t="b">
        <f>AND($H1431="Heat Pump",$K1431&lt;=Summary!$B$3)</f>
        <v>0</v>
      </c>
      <c r="B1431">
        <v>2329157</v>
      </c>
      <c r="C1431" t="s">
        <v>3119</v>
      </c>
      <c r="D1431" t="s">
        <v>3120</v>
      </c>
      <c r="E1431" t="s">
        <v>3121</v>
      </c>
      <c r="F1431" t="s">
        <v>3124</v>
      </c>
      <c r="H1431" t="s">
        <v>224</v>
      </c>
      <c r="I1431" t="s">
        <v>225</v>
      </c>
      <c r="K1431">
        <v>58</v>
      </c>
      <c r="L1431">
        <v>63</v>
      </c>
      <c r="N1431">
        <v>28</v>
      </c>
      <c r="Q1431">
        <v>3.8</v>
      </c>
      <c r="S1431">
        <v>1901</v>
      </c>
      <c r="T1431">
        <v>0</v>
      </c>
      <c r="U1431">
        <v>2.35</v>
      </c>
      <c r="X1431">
        <v>70</v>
      </c>
      <c r="AA1431">
        <v>269</v>
      </c>
      <c r="AO1431" s="3">
        <v>41585</v>
      </c>
      <c r="AP1431" s="3">
        <v>43452</v>
      </c>
      <c r="AQ1431" t="s">
        <v>215</v>
      </c>
      <c r="AR1431" t="s">
        <v>3125</v>
      </c>
    </row>
    <row r="1432" spans="1:44" hidden="1" x14ac:dyDescent="0.3">
      <c r="A1432" t="b">
        <f>AND($H1432="Heat Pump",$K1432&lt;=Summary!$B$3)</f>
        <v>0</v>
      </c>
      <c r="B1432">
        <v>2329156</v>
      </c>
      <c r="C1432" t="s">
        <v>3119</v>
      </c>
      <c r="D1432" t="s">
        <v>3120</v>
      </c>
      <c r="E1432" t="s">
        <v>3121</v>
      </c>
      <c r="F1432" t="s">
        <v>3126</v>
      </c>
      <c r="H1432" t="s">
        <v>224</v>
      </c>
      <c r="I1432" t="s">
        <v>225</v>
      </c>
      <c r="K1432">
        <v>73</v>
      </c>
      <c r="L1432">
        <v>74</v>
      </c>
      <c r="N1432">
        <v>28</v>
      </c>
      <c r="Q1432">
        <v>3.8</v>
      </c>
      <c r="S1432">
        <v>1901</v>
      </c>
      <c r="T1432">
        <v>0</v>
      </c>
      <c r="U1432">
        <v>2.2999999999999998</v>
      </c>
      <c r="X1432">
        <v>88</v>
      </c>
      <c r="AA1432">
        <v>250</v>
      </c>
      <c r="AO1432" s="3">
        <v>41585</v>
      </c>
      <c r="AP1432" s="3">
        <v>43452</v>
      </c>
      <c r="AQ1432" t="s">
        <v>215</v>
      </c>
      <c r="AR1432" t="s">
        <v>3127</v>
      </c>
    </row>
    <row r="1433" spans="1:44" hidden="1" x14ac:dyDescent="0.3">
      <c r="A1433" t="b">
        <f>AND($H1433="Heat Pump",$K1433&lt;=Summary!$B$3)</f>
        <v>0</v>
      </c>
      <c r="B1433">
        <v>2323695</v>
      </c>
      <c r="C1433" t="s">
        <v>3119</v>
      </c>
      <c r="D1433" t="s">
        <v>3128</v>
      </c>
      <c r="E1433" t="s">
        <v>3121</v>
      </c>
      <c r="F1433" t="s">
        <v>3122</v>
      </c>
      <c r="H1433" t="s">
        <v>224</v>
      </c>
      <c r="I1433" t="s">
        <v>225</v>
      </c>
      <c r="K1433">
        <v>51</v>
      </c>
      <c r="L1433">
        <v>66</v>
      </c>
      <c r="N1433">
        <v>25</v>
      </c>
      <c r="Q1433">
        <v>3.8</v>
      </c>
      <c r="R1433">
        <v>240</v>
      </c>
      <c r="S1433">
        <v>1374</v>
      </c>
      <c r="T1433">
        <v>0</v>
      </c>
      <c r="U1433">
        <v>2.37</v>
      </c>
      <c r="X1433">
        <v>57</v>
      </c>
      <c r="AA1433">
        <v>275</v>
      </c>
      <c r="AO1433" s="3">
        <v>41585</v>
      </c>
      <c r="AP1433" s="3">
        <v>43452</v>
      </c>
      <c r="AQ1433" t="s">
        <v>215</v>
      </c>
      <c r="AR1433" t="s">
        <v>3129</v>
      </c>
    </row>
    <row r="1434" spans="1:44" hidden="1" x14ac:dyDescent="0.3">
      <c r="A1434" t="b">
        <f>AND($H1434="Heat Pump",$K1434&lt;=Summary!$B$3)</f>
        <v>0</v>
      </c>
      <c r="B1434">
        <v>2323697</v>
      </c>
      <c r="C1434" t="s">
        <v>3119</v>
      </c>
      <c r="D1434" t="s">
        <v>3128</v>
      </c>
      <c r="E1434" t="s">
        <v>3121</v>
      </c>
      <c r="F1434" t="s">
        <v>3124</v>
      </c>
      <c r="H1434" t="s">
        <v>224</v>
      </c>
      <c r="I1434" t="s">
        <v>225</v>
      </c>
      <c r="K1434">
        <v>58</v>
      </c>
      <c r="L1434">
        <v>63</v>
      </c>
      <c r="N1434">
        <v>28</v>
      </c>
      <c r="Q1434">
        <v>3.8</v>
      </c>
      <c r="R1434">
        <v>240</v>
      </c>
      <c r="S1434">
        <v>1901</v>
      </c>
      <c r="T1434">
        <v>0</v>
      </c>
      <c r="U1434">
        <v>2.35</v>
      </c>
      <c r="X1434">
        <v>70</v>
      </c>
      <c r="AA1434">
        <v>269</v>
      </c>
      <c r="AO1434" s="3">
        <v>41585</v>
      </c>
      <c r="AP1434" s="3">
        <v>43452</v>
      </c>
      <c r="AQ1434" t="s">
        <v>215</v>
      </c>
      <c r="AR1434" t="s">
        <v>3130</v>
      </c>
    </row>
    <row r="1435" spans="1:44" hidden="1" x14ac:dyDescent="0.3">
      <c r="A1435" t="b">
        <f>AND($H1435="Heat Pump",$K1435&lt;=Summary!$B$3)</f>
        <v>0</v>
      </c>
      <c r="B1435">
        <v>2323696</v>
      </c>
      <c r="C1435" t="s">
        <v>3119</v>
      </c>
      <c r="D1435" t="s">
        <v>3128</v>
      </c>
      <c r="E1435" t="s">
        <v>3121</v>
      </c>
      <c r="F1435" t="s">
        <v>3126</v>
      </c>
      <c r="H1435" t="s">
        <v>224</v>
      </c>
      <c r="I1435" t="s">
        <v>225</v>
      </c>
      <c r="K1435">
        <v>73</v>
      </c>
      <c r="L1435">
        <v>74</v>
      </c>
      <c r="N1435">
        <v>28</v>
      </c>
      <c r="Q1435">
        <v>3.8</v>
      </c>
      <c r="R1435">
        <v>240</v>
      </c>
      <c r="S1435">
        <v>1901</v>
      </c>
      <c r="T1435">
        <v>0</v>
      </c>
      <c r="U1435">
        <v>2.2999999999999998</v>
      </c>
      <c r="X1435">
        <v>88</v>
      </c>
      <c r="AA1435">
        <v>250</v>
      </c>
      <c r="AO1435" s="3">
        <v>41585</v>
      </c>
      <c r="AP1435" s="3">
        <v>43452</v>
      </c>
      <c r="AQ1435" t="s">
        <v>215</v>
      </c>
      <c r="AR1435" t="s">
        <v>3131</v>
      </c>
    </row>
    <row r="1436" spans="1:44" hidden="1" x14ac:dyDescent="0.3">
      <c r="A1436" t="b">
        <f>AND($H1436="Heat Pump",$K1436&lt;=Summary!$B$3)</f>
        <v>0</v>
      </c>
      <c r="B1436">
        <v>2329176</v>
      </c>
      <c r="C1436" t="s">
        <v>3119</v>
      </c>
      <c r="D1436" t="s">
        <v>3132</v>
      </c>
      <c r="E1436" t="s">
        <v>3121</v>
      </c>
      <c r="F1436" t="s">
        <v>3122</v>
      </c>
      <c r="H1436" t="s">
        <v>224</v>
      </c>
      <c r="I1436" t="s">
        <v>225</v>
      </c>
      <c r="K1436">
        <v>51</v>
      </c>
      <c r="L1436">
        <v>66</v>
      </c>
      <c r="N1436">
        <v>25</v>
      </c>
      <c r="Q1436">
        <v>3.8</v>
      </c>
      <c r="S1436">
        <v>1906</v>
      </c>
      <c r="T1436">
        <v>0</v>
      </c>
      <c r="U1436">
        <v>2.37</v>
      </c>
      <c r="X1436">
        <v>57</v>
      </c>
      <c r="AA1436">
        <v>275</v>
      </c>
      <c r="AO1436" s="3">
        <v>41585</v>
      </c>
      <c r="AP1436" s="3">
        <v>43452</v>
      </c>
      <c r="AQ1436" t="s">
        <v>215</v>
      </c>
      <c r="AR1436" t="s">
        <v>3133</v>
      </c>
    </row>
    <row r="1437" spans="1:44" hidden="1" x14ac:dyDescent="0.3">
      <c r="A1437" t="b">
        <f>AND($H1437="Heat Pump",$K1437&lt;=Summary!$B$3)</f>
        <v>0</v>
      </c>
      <c r="B1437">
        <v>2329178</v>
      </c>
      <c r="C1437" t="s">
        <v>3119</v>
      </c>
      <c r="D1437" t="s">
        <v>3132</v>
      </c>
      <c r="E1437" t="s">
        <v>3121</v>
      </c>
      <c r="F1437" t="s">
        <v>3124</v>
      </c>
      <c r="H1437" t="s">
        <v>224</v>
      </c>
      <c r="I1437" t="s">
        <v>225</v>
      </c>
      <c r="K1437">
        <v>58</v>
      </c>
      <c r="L1437">
        <v>63</v>
      </c>
      <c r="N1437">
        <v>28</v>
      </c>
      <c r="Q1437">
        <v>3.8</v>
      </c>
      <c r="S1437">
        <v>1901</v>
      </c>
      <c r="T1437">
        <v>0</v>
      </c>
      <c r="U1437">
        <v>2.35</v>
      </c>
      <c r="X1437">
        <v>70</v>
      </c>
      <c r="AA1437">
        <v>269</v>
      </c>
      <c r="AO1437" s="3">
        <v>41585</v>
      </c>
      <c r="AP1437" s="3">
        <v>43452</v>
      </c>
      <c r="AQ1437" t="s">
        <v>215</v>
      </c>
      <c r="AR1437" t="s">
        <v>3134</v>
      </c>
    </row>
    <row r="1438" spans="1:44" hidden="1" x14ac:dyDescent="0.3">
      <c r="A1438" t="b">
        <f>AND($H1438="Heat Pump",$K1438&lt;=Summary!$B$3)</f>
        <v>0</v>
      </c>
      <c r="B1438">
        <v>2329177</v>
      </c>
      <c r="C1438" t="s">
        <v>3119</v>
      </c>
      <c r="D1438" t="s">
        <v>3132</v>
      </c>
      <c r="E1438" t="s">
        <v>3121</v>
      </c>
      <c r="F1438" t="s">
        <v>3126</v>
      </c>
      <c r="H1438" t="s">
        <v>224</v>
      </c>
      <c r="I1438" t="s">
        <v>225</v>
      </c>
      <c r="K1438">
        <v>73</v>
      </c>
      <c r="L1438">
        <v>74</v>
      </c>
      <c r="N1438">
        <v>28</v>
      </c>
      <c r="Q1438">
        <v>3.8</v>
      </c>
      <c r="S1438">
        <v>1901</v>
      </c>
      <c r="T1438">
        <v>0</v>
      </c>
      <c r="U1438">
        <v>2.2999999999999998</v>
      </c>
      <c r="X1438">
        <v>88</v>
      </c>
      <c r="AA1438">
        <v>250</v>
      </c>
      <c r="AO1438" s="3">
        <v>41585</v>
      </c>
      <c r="AP1438" s="3">
        <v>43452</v>
      </c>
      <c r="AQ1438" t="s">
        <v>215</v>
      </c>
      <c r="AR1438" t="s">
        <v>3135</v>
      </c>
    </row>
    <row r="1439" spans="1:44" hidden="1" x14ac:dyDescent="0.3">
      <c r="A1439" t="b">
        <f>AND($H1439="Heat Pump",$K1439&lt;=Summary!$B$3)</f>
        <v>0</v>
      </c>
      <c r="B1439">
        <v>2287267</v>
      </c>
      <c r="C1439" t="s">
        <v>3136</v>
      </c>
      <c r="D1439" t="s">
        <v>3137</v>
      </c>
      <c r="E1439" t="s">
        <v>3138</v>
      </c>
      <c r="F1439" t="s">
        <v>3139</v>
      </c>
      <c r="H1439" t="s">
        <v>213</v>
      </c>
      <c r="I1439" t="s">
        <v>314</v>
      </c>
      <c r="J1439" t="s">
        <v>622</v>
      </c>
      <c r="O1439">
        <v>2</v>
      </c>
      <c r="Q1439">
        <v>135</v>
      </c>
      <c r="T1439">
        <v>150000</v>
      </c>
      <c r="U1439">
        <v>0.91</v>
      </c>
      <c r="V1439">
        <v>187</v>
      </c>
      <c r="Y1439">
        <v>4.2</v>
      </c>
      <c r="AL1439">
        <v>11.6</v>
      </c>
      <c r="AM1439">
        <v>27.6</v>
      </c>
      <c r="AN1439">
        <v>18.100000000000001</v>
      </c>
      <c r="AO1439" s="3">
        <v>42726</v>
      </c>
      <c r="AP1439" s="3">
        <v>42732</v>
      </c>
      <c r="AQ1439" t="s">
        <v>239</v>
      </c>
      <c r="AR1439" t="s">
        <v>3140</v>
      </c>
    </row>
    <row r="1440" spans="1:44" hidden="1" x14ac:dyDescent="0.3">
      <c r="A1440" t="b">
        <f>AND($H1440="Heat Pump",$K1440&lt;=Summary!$B$3)</f>
        <v>0</v>
      </c>
      <c r="B1440">
        <v>2287266</v>
      </c>
      <c r="C1440" t="s">
        <v>3136</v>
      </c>
      <c r="D1440" t="s">
        <v>3137</v>
      </c>
      <c r="E1440" t="s">
        <v>3138</v>
      </c>
      <c r="F1440" t="s">
        <v>3141</v>
      </c>
      <c r="H1440" t="s">
        <v>213</v>
      </c>
      <c r="J1440" t="s">
        <v>622</v>
      </c>
      <c r="O1440">
        <v>2</v>
      </c>
      <c r="Q1440">
        <v>165</v>
      </c>
      <c r="T1440">
        <v>199000</v>
      </c>
      <c r="U1440">
        <v>0.91</v>
      </c>
      <c r="V1440">
        <v>188</v>
      </c>
      <c r="Y1440">
        <v>5.5</v>
      </c>
      <c r="AL1440">
        <v>11.6</v>
      </c>
      <c r="AM1440">
        <v>27.6</v>
      </c>
      <c r="AN1440">
        <v>18.100000000000001</v>
      </c>
      <c r="AO1440" s="3">
        <v>42726</v>
      </c>
      <c r="AP1440" s="3">
        <v>42732</v>
      </c>
      <c r="AQ1440" t="s">
        <v>239</v>
      </c>
      <c r="AR1440" t="s">
        <v>3142</v>
      </c>
    </row>
    <row r="1441" spans="1:44" hidden="1" x14ac:dyDescent="0.3">
      <c r="A1441" t="b">
        <f>AND($H1441="Heat Pump",$K1441&lt;=Summary!$B$3)</f>
        <v>0</v>
      </c>
      <c r="B1441">
        <v>2287256</v>
      </c>
      <c r="C1441" t="s">
        <v>3136</v>
      </c>
      <c r="D1441" t="s">
        <v>3137</v>
      </c>
      <c r="E1441" t="s">
        <v>3143</v>
      </c>
      <c r="F1441" t="s">
        <v>3144</v>
      </c>
      <c r="H1441" t="s">
        <v>213</v>
      </c>
      <c r="I1441" t="s">
        <v>314</v>
      </c>
      <c r="J1441" t="s">
        <v>622</v>
      </c>
      <c r="O1441">
        <v>2</v>
      </c>
      <c r="Q1441">
        <v>75</v>
      </c>
      <c r="T1441">
        <v>150000</v>
      </c>
      <c r="U1441">
        <v>0.92</v>
      </c>
      <c r="V1441">
        <v>186</v>
      </c>
      <c r="Y1441">
        <v>4.2</v>
      </c>
      <c r="AL1441">
        <v>11.6</v>
      </c>
      <c r="AM1441">
        <v>27.6</v>
      </c>
      <c r="AN1441">
        <v>18.100000000000001</v>
      </c>
      <c r="AO1441" s="3">
        <v>42726</v>
      </c>
      <c r="AP1441" s="3">
        <v>42732</v>
      </c>
      <c r="AQ1441" t="s">
        <v>239</v>
      </c>
      <c r="AR1441" t="s">
        <v>3145</v>
      </c>
    </row>
    <row r="1442" spans="1:44" hidden="1" x14ac:dyDescent="0.3">
      <c r="A1442" t="b">
        <f>AND($H1442="Heat Pump",$K1442&lt;=Summary!$B$3)</f>
        <v>0</v>
      </c>
      <c r="B1442">
        <v>2287257</v>
      </c>
      <c r="C1442" t="s">
        <v>3136</v>
      </c>
      <c r="D1442" t="s">
        <v>3137</v>
      </c>
      <c r="E1442" t="s">
        <v>3143</v>
      </c>
      <c r="F1442" t="s">
        <v>3146</v>
      </c>
      <c r="H1442" t="s">
        <v>213</v>
      </c>
      <c r="I1442" t="s">
        <v>314</v>
      </c>
      <c r="J1442" t="s">
        <v>622</v>
      </c>
      <c r="O1442">
        <v>2</v>
      </c>
      <c r="Q1442">
        <v>105</v>
      </c>
      <c r="T1442">
        <v>199000</v>
      </c>
      <c r="U1442">
        <v>0.92</v>
      </c>
      <c r="V1442">
        <v>186</v>
      </c>
      <c r="Y1442">
        <v>5.5</v>
      </c>
      <c r="AL1442">
        <v>11.6</v>
      </c>
      <c r="AM1442">
        <v>27.6</v>
      </c>
      <c r="AN1442">
        <v>18.100000000000001</v>
      </c>
      <c r="AO1442" s="3">
        <v>42726</v>
      </c>
      <c r="AP1442" s="3">
        <v>42732</v>
      </c>
      <c r="AQ1442" t="s">
        <v>239</v>
      </c>
      <c r="AR1442" t="s">
        <v>3147</v>
      </c>
    </row>
    <row r="1443" spans="1:44" hidden="1" x14ac:dyDescent="0.3">
      <c r="A1443" t="b">
        <f>AND($H1443="Heat Pump",$K1443&lt;=Summary!$B$3)</f>
        <v>0</v>
      </c>
      <c r="B1443">
        <v>2297565</v>
      </c>
      <c r="C1443" t="s">
        <v>3136</v>
      </c>
      <c r="D1443" t="s">
        <v>3148</v>
      </c>
      <c r="E1443" t="s">
        <v>3149</v>
      </c>
      <c r="F1443" t="s">
        <v>3149</v>
      </c>
      <c r="H1443" t="s">
        <v>213</v>
      </c>
      <c r="I1443" t="s">
        <v>314</v>
      </c>
      <c r="J1443" t="s">
        <v>622</v>
      </c>
      <c r="O1443">
        <v>2</v>
      </c>
      <c r="Q1443">
        <v>0.6</v>
      </c>
      <c r="R1443">
        <v>120</v>
      </c>
      <c r="T1443">
        <v>150000</v>
      </c>
      <c r="U1443">
        <v>0.91</v>
      </c>
      <c r="V1443">
        <v>190</v>
      </c>
      <c r="Y1443">
        <v>4.0999999999999996</v>
      </c>
      <c r="Z1443">
        <v>0.1</v>
      </c>
      <c r="AL1443">
        <v>13.6</v>
      </c>
      <c r="AM1443">
        <v>27.6</v>
      </c>
      <c r="AN1443">
        <v>18.100000000000001</v>
      </c>
      <c r="AO1443" s="3">
        <v>42626</v>
      </c>
      <c r="AP1443" s="3">
        <v>42900</v>
      </c>
      <c r="AQ1443" t="s">
        <v>239</v>
      </c>
      <c r="AR1443" t="s">
        <v>3150</v>
      </c>
    </row>
    <row r="1444" spans="1:44" hidden="1" x14ac:dyDescent="0.3">
      <c r="A1444" t="b">
        <f>AND($H1444="Heat Pump",$K1444&lt;=Summary!$B$3)</f>
        <v>0</v>
      </c>
      <c r="B1444">
        <v>2297566</v>
      </c>
      <c r="C1444" t="s">
        <v>3136</v>
      </c>
      <c r="D1444" t="s">
        <v>3148</v>
      </c>
      <c r="E1444" t="s">
        <v>3151</v>
      </c>
      <c r="F1444" t="s">
        <v>3151</v>
      </c>
      <c r="H1444" t="s">
        <v>213</v>
      </c>
      <c r="I1444" t="s">
        <v>314</v>
      </c>
      <c r="J1444" t="s">
        <v>622</v>
      </c>
      <c r="O1444">
        <v>2</v>
      </c>
      <c r="Q1444">
        <v>0.6</v>
      </c>
      <c r="R1444">
        <v>120</v>
      </c>
      <c r="T1444">
        <v>199000</v>
      </c>
      <c r="U1444">
        <v>0.91</v>
      </c>
      <c r="V1444">
        <v>190</v>
      </c>
      <c r="Y1444">
        <v>5.4</v>
      </c>
      <c r="Z1444">
        <v>0.1</v>
      </c>
      <c r="AL1444">
        <v>13.6</v>
      </c>
      <c r="AM1444">
        <v>27.6</v>
      </c>
      <c r="AN1444">
        <v>18.100000000000001</v>
      </c>
      <c r="AO1444" s="3">
        <v>42626</v>
      </c>
      <c r="AP1444" s="3">
        <v>42900</v>
      </c>
      <c r="AQ1444" t="s">
        <v>239</v>
      </c>
      <c r="AR1444" t="s">
        <v>3152</v>
      </c>
    </row>
  </sheetData>
  <autoFilter ref="A1:AR1444" xr:uid="{00000000-0009-0000-0000-000003000000}">
    <filterColumn colId="0">
      <filters>
        <filter val="TRUE"/>
      </filters>
    </filterColumn>
    <filterColumn colId="20">
      <filters>
        <filter val="3"/>
        <filter val="3.39"/>
        <filter val="3.45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CEC db_11-5-2020</vt:lpstr>
      <vt:lpstr>AHRI db</vt:lpstr>
      <vt:lpstr>Energy Star db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Casco, Lake</cp:lastModifiedBy>
  <dcterms:created xsi:type="dcterms:W3CDTF">2020-11-05T23:28:48Z</dcterms:created>
  <dcterms:modified xsi:type="dcterms:W3CDTF">2020-11-18T21:07:07Z</dcterms:modified>
</cp:coreProperties>
</file>